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480" windowWidth="27555" windowHeight="11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69" i="1"/>
  <c r="F68" i="1"/>
  <c r="F67" i="1"/>
  <c r="F66" i="1"/>
  <c r="F65" i="1"/>
  <c r="F64" i="1"/>
  <c r="F63" i="1"/>
  <c r="F62" i="1"/>
  <c r="F101" i="1" l="1"/>
</calcChain>
</file>

<file path=xl/sharedStrings.xml><?xml version="1.0" encoding="utf-8"?>
<sst xmlns="http://schemas.openxmlformats.org/spreadsheetml/2006/main" count="356" uniqueCount="148">
  <si>
    <t>Cost</t>
  </si>
  <si>
    <t>Camp Woodlands Living Shoreline</t>
  </si>
  <si>
    <t>Early 2014</t>
  </si>
  <si>
    <t>Shoreline</t>
  </si>
  <si>
    <t>02-13-10-03</t>
  </si>
  <si>
    <t>Cabin Branch SPSC Outfall Retrofit</t>
  </si>
  <si>
    <t>Summer 2013</t>
  </si>
  <si>
    <t>Stream</t>
  </si>
  <si>
    <t>02-13-10-02</t>
  </si>
  <si>
    <t>Cabin Branch Sand Seepage Wetland</t>
  </si>
  <si>
    <t>Spring 2013</t>
  </si>
  <si>
    <t>Crofton Storage-Mart Coastal Plain Outfall</t>
  </si>
  <si>
    <t>Winter 2009</t>
  </si>
  <si>
    <t>02-13-11-05</t>
  </si>
  <si>
    <t>Homestead Gardens SPSC</t>
  </si>
  <si>
    <t>2012</t>
  </si>
  <si>
    <t>Davidsonville Wildlife Sanctuary Wetland SPSC</t>
  </si>
  <si>
    <t>Camp Letts SPSC</t>
  </si>
  <si>
    <t>02-13-10-04</t>
  </si>
  <si>
    <t>Saefern Outfall Stabilization Phase II</t>
  </si>
  <si>
    <t>Hackerman-Patz House SPSC</t>
  </si>
  <si>
    <t>Winter 2013</t>
  </si>
  <si>
    <t>Arundel on the Bay Living Shoreline</t>
  </si>
  <si>
    <t>Winter 2014</t>
  </si>
  <si>
    <t>Crofton Tributary Restoration Phase II</t>
  </si>
  <si>
    <t>Fall 2012</t>
  </si>
  <si>
    <t>Crofton Tributary Restoration Phase I</t>
  </si>
  <si>
    <t>2011</t>
  </si>
  <si>
    <t>Massing Residential Living Shoreline</t>
  </si>
  <si>
    <t>2013</t>
  </si>
  <si>
    <t>South River Farm Park Living Shoreline</t>
  </si>
  <si>
    <t>1995</t>
  </si>
  <si>
    <t>Homeport Farms Experimental Living Shoreline</t>
  </si>
  <si>
    <t>Homeport Farms SPSC</t>
  </si>
  <si>
    <t>2005</t>
  </si>
  <si>
    <t>Lionsgate Stream Stabilization</t>
  </si>
  <si>
    <t>Spring 2011</t>
  </si>
  <si>
    <t>Dulls Corner Stream Restoration</t>
  </si>
  <si>
    <t>Summer 2004</t>
  </si>
  <si>
    <t>Gray's Creek Bog</t>
  </si>
  <si>
    <t>02-13-10-01</t>
  </si>
  <si>
    <t>Harundel SWM Facility</t>
  </si>
  <si>
    <t>02-13-09-03</t>
  </si>
  <si>
    <t>Aurora Hills SWM Rehabilitation 1</t>
  </si>
  <si>
    <t>Spring 2007</t>
  </si>
  <si>
    <t>Aurora Hills SWM Rehabilitation 2</t>
  </si>
  <si>
    <t>Aurora Hills SWM Rehabilitation 3</t>
  </si>
  <si>
    <t>Brockbridge Elem. Stream Restoration</t>
  </si>
  <si>
    <t>Summer 2006</t>
  </si>
  <si>
    <t>02-13-11-04</t>
  </si>
  <si>
    <t>Marley Station Wetland</t>
  </si>
  <si>
    <t>2007</t>
  </si>
  <si>
    <t>Riva Annapolis Stormdrain &amp; Outfall Rehabilitation</t>
  </si>
  <si>
    <t>2009</t>
  </si>
  <si>
    <t>Sloop, Eli, &amp; Long Coves Retrofits, Site 2</t>
  </si>
  <si>
    <t>Winter 2006</t>
  </si>
  <si>
    <t>Riverdale Outfall Rehabilitation</t>
  </si>
  <si>
    <t>Cypress Creek Retrofit</t>
  </si>
  <si>
    <t>Ruppert Ravine Phase 2</t>
  </si>
  <si>
    <t>North Carolina @ Severn Rd. Storm Drain Outfall.</t>
  </si>
  <si>
    <t>Wells Branch @ Aurora Hills</t>
  </si>
  <si>
    <t>Four Seasons Stream Rehabilitation</t>
  </si>
  <si>
    <t>Western Tributary Stream Restoration</t>
  </si>
  <si>
    <t>Fall 2004</t>
  </si>
  <si>
    <t>Broadneck Rd. Stream Repair</t>
  </si>
  <si>
    <t>Fall 2010</t>
  </si>
  <si>
    <t>Sunnyfield Outfall Restoration</t>
  </si>
  <si>
    <t>Summer 2005</t>
  </si>
  <si>
    <t>Whitehall Creek Stream Rehabilitation</t>
  </si>
  <si>
    <t>Windsor Ridge Stream Stabilization</t>
  </si>
  <si>
    <t>Fall 2013</t>
  </si>
  <si>
    <t>Beacrane Road Bog Rehab.</t>
  </si>
  <si>
    <t>Wilelinor SWM Rehabilitation</t>
  </si>
  <si>
    <t>2004</t>
  </si>
  <si>
    <t>Central Sanitation Facility Stream Restoration</t>
  </si>
  <si>
    <t>Fall 2009</t>
  </si>
  <si>
    <t>Church Creek Stream Restoration</t>
  </si>
  <si>
    <t>Fairoaks Outfall Retrofit</t>
  </si>
  <si>
    <t>Summer 2011</t>
  </si>
  <si>
    <t>Severn Drive Stormdrain and Outfall Improvement</t>
  </si>
  <si>
    <t>Spring 2012</t>
  </si>
  <si>
    <t>Saefern Outfall Stabilization</t>
  </si>
  <si>
    <t>Spring 2010</t>
  </si>
  <si>
    <t>National Business Park Downstream Mitigation 324</t>
  </si>
  <si>
    <t>Fall 2011</t>
  </si>
  <si>
    <t>Severnview Drive Outfall Restoration</t>
  </si>
  <si>
    <t>Leelyn Drive SWM Retrofit</t>
  </si>
  <si>
    <t>Severn Run Stream Stabilization</t>
  </si>
  <si>
    <t>Picture Spring Branch Stream Stabilization</t>
  </si>
  <si>
    <t>Science Drive In-Stream Riffle</t>
  </si>
  <si>
    <t>02-13-09-06</t>
  </si>
  <si>
    <t>Shady Cove Natural Area Wetland</t>
  </si>
  <si>
    <t>Hammarlee Road SPSC</t>
  </si>
  <si>
    <t>602 Hammonds Lane SPSC</t>
  </si>
  <si>
    <t>Buena Vista Outfall</t>
  </si>
  <si>
    <t>Winter 2012</t>
  </si>
  <si>
    <t>Millersville Elementary SPSC</t>
  </si>
  <si>
    <t>Ben Oaks Shoreline Restoration</t>
  </si>
  <si>
    <t>Fairoaks Outfall Retrofit Phase II</t>
  </si>
  <si>
    <t>Carriage Hills Outfall Stabilization &amp; Stream Res</t>
  </si>
  <si>
    <t>Restoration Length</t>
  </si>
  <si>
    <t>Restoration Type</t>
  </si>
  <si>
    <t>Longfellow Drive Pond Retrofit</t>
  </si>
  <si>
    <t>Copperwood Ct Pond Retrofit</t>
  </si>
  <si>
    <t>Sylvan Ave Pond Retrofit</t>
  </si>
  <si>
    <t>Lahinch Ct SWM Pond Retrofit</t>
  </si>
  <si>
    <t>Tarks Land Pond Retrofit</t>
  </si>
  <si>
    <t>Collington Court Pond Retrofit</t>
  </si>
  <si>
    <t>Mayfield Rd and Gladnor Rd Pond Retrofit</t>
  </si>
  <si>
    <t>Amesbury Ct. Pond Retrofit</t>
  </si>
  <si>
    <t>Pekin Road Impervious Surface Removal</t>
  </si>
  <si>
    <t>Haskill Drive Stream Restoration</t>
  </si>
  <si>
    <t>Forest Drive Stream Restoration</t>
  </si>
  <si>
    <t>Pond Retrofit</t>
  </si>
  <si>
    <t>Impervious Removal</t>
  </si>
  <si>
    <t>Project Name</t>
  </si>
  <si>
    <t>Year Built</t>
  </si>
  <si>
    <t>Watershed Code</t>
  </si>
  <si>
    <t>Street Sweeping</t>
  </si>
  <si>
    <t>Various</t>
  </si>
  <si>
    <t>July 2013 - January 2014</t>
  </si>
  <si>
    <t>February 2014 - June 2014</t>
  </si>
  <si>
    <t>Earleigh Heights Rd at B&amp;A Trail Pond Retrofit</t>
  </si>
  <si>
    <t>Evon Ct Pond Retrofit</t>
  </si>
  <si>
    <t>Finnegan Dr Pond Retrofit</t>
  </si>
  <si>
    <t>Severndale GST Pond Retrofit</t>
  </si>
  <si>
    <t>Colleen Garden Ln Pond Retrofit</t>
  </si>
  <si>
    <t>Waycross Way Pond Retrofit</t>
  </si>
  <si>
    <t>244 Kennedy Drive Pond Retrofit</t>
  </si>
  <si>
    <t>Wetherfield Pond SWM Retrofit</t>
  </si>
  <si>
    <t>Old Annapolis Neck Road</t>
  </si>
  <si>
    <t>Knollwood Road Outfall</t>
  </si>
  <si>
    <t>Western District Police Station</t>
  </si>
  <si>
    <t>109 Chelsea Grove Ct Pond Retrofit</t>
  </si>
  <si>
    <t>Dillon Court Pond Retrofit</t>
  </si>
  <si>
    <t>Sands Road Bridge</t>
  </si>
  <si>
    <t>Leeds Road</t>
  </si>
  <si>
    <t>Southdown Road Stream Restoration</t>
  </si>
  <si>
    <t>02-13-11-02</t>
  </si>
  <si>
    <t>Buena Vista Outfall Restoration Phase 2</t>
  </si>
  <si>
    <t>Old Bay Ridge Rd/Abandoned RR Embankment Sinkhole</t>
  </si>
  <si>
    <t>Olde Severna Park Outfall Retrofit Birch Court</t>
  </si>
  <si>
    <t>Denington Lane Outfall</t>
  </si>
  <si>
    <t>Pines on the Severn Living Shoreline</t>
  </si>
  <si>
    <t>Popham Creek Living Shoreline</t>
  </si>
  <si>
    <t>YMCA Camp Letts Living Shoreline</t>
  </si>
  <si>
    <t>Bear Neck Creek Living Shoreline</t>
  </si>
  <si>
    <t>Itemized Restoration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</si>
</sst>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2" applyNumberFormat="1" applyFont="1" applyBorder="1"/>
    <xf numFmtId="1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/>
    <xf numFmtId="1" fontId="0" fillId="0" borderId="1" xfId="0" applyNumberFormat="1" applyFill="1" applyBorder="1"/>
    <xf numFmtId="0" fontId="0" fillId="0" borderId="1" xfId="0" applyFill="1" applyBorder="1"/>
    <xf numFmtId="164" fontId="0" fillId="0" borderId="1" xfId="2" applyNumberFormat="1" applyFont="1" applyFill="1" applyBorder="1"/>
    <xf numFmtId="164" fontId="2" fillId="0" borderId="0" xfId="0" applyNumberFormat="1" applyFont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externalLink" Target="externalLinks/externalLink1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GIS/Data/CIP%20and%20Restoration%20Projects/WIP%20Restoration/FY2014-FY2015ImperviousLoadReduxCredit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Y2014 Complete"/>
      <sheetName val="FY2015 Complete"/>
      <sheetName val="FY2015 Under Construction"/>
      <sheetName val="FY2015 In Design"/>
      <sheetName val="FY2015 Under Contract"/>
    </sheetNames>
    <sheetDataSet>
      <sheetData sheetId="0"/>
      <sheetData sheetId="1">
        <row r="3">
          <cell r="G3" t="str">
            <v>Longfellow Drive Pond Retrofit</v>
          </cell>
          <cell r="H3">
            <v>0.40325368401716671</v>
          </cell>
          <cell r="I3">
            <v>0.17</v>
          </cell>
          <cell r="J3">
            <v>0.28153820521207151</v>
          </cell>
          <cell r="K3">
            <v>0.4215708541245789</v>
          </cell>
          <cell r="L3">
            <v>1.8641162090903538</v>
          </cell>
          <cell r="M3" t="str">
            <v>ST</v>
          </cell>
          <cell r="N3">
            <v>205.52732961975002</v>
          </cell>
          <cell r="O3">
            <v>12.962297824032401</v>
          </cell>
          <cell r="P3">
            <v>2.8392298997878003</v>
          </cell>
          <cell r="Q3">
            <v>0.23603321448673142</v>
          </cell>
          <cell r="R3">
            <v>0.3709339024150492</v>
          </cell>
          <cell r="S3">
            <v>0.47214432304445175</v>
          </cell>
          <cell r="T3">
            <v>48.511276275023604</v>
          </cell>
          <cell r="U3">
            <v>4.808155716134439</v>
          </cell>
          <cell r="V3">
            <v>1.3405262790028776</v>
          </cell>
          <cell r="W3">
            <v>106385.22</v>
          </cell>
        </row>
        <row r="4">
          <cell r="G4" t="str">
            <v>Copperwood Ct Pond Retrofit</v>
          </cell>
          <cell r="H4">
            <v>0.22794251123508327</v>
          </cell>
          <cell r="I4">
            <v>0.1</v>
          </cell>
          <cell r="J4">
            <v>0.37706779874278445</v>
          </cell>
          <cell r="K4">
            <v>0.43870710846414823</v>
          </cell>
          <cell r="L4">
            <v>1.1565304695275513</v>
          </cell>
          <cell r="M4" t="str">
            <v>ST</v>
          </cell>
          <cell r="N4">
            <v>90.20793844728</v>
          </cell>
          <cell r="O4">
            <v>6.4409317810094002</v>
          </cell>
          <cell r="P4">
            <v>1.4831942988078</v>
          </cell>
          <cell r="Q4">
            <v>0.24193852349282793</v>
          </cell>
          <cell r="R4">
            <v>0.38021278460756075</v>
          </cell>
          <cell r="S4">
            <v>0.48395306129998394</v>
          </cell>
          <cell r="T4">
            <v>21.82477543526683</v>
          </cell>
          <cell r="U4">
            <v>2.4489246079249196</v>
          </cell>
          <cell r="V4">
            <v>0.71779642141071787</v>
          </cell>
          <cell r="W4">
            <v>104610.59</v>
          </cell>
        </row>
        <row r="5">
          <cell r="G5" t="str">
            <v>Sylvan Ave Pond Retrofit</v>
          </cell>
          <cell r="H5">
            <v>0.34533021667512492</v>
          </cell>
          <cell r="I5">
            <v>0.17</v>
          </cell>
          <cell r="J5">
            <v>0.45950300477855371</v>
          </cell>
          <cell r="K5">
            <v>0.49228243516242975</v>
          </cell>
          <cell r="L5">
            <v>2.0200233756441164</v>
          </cell>
          <cell r="M5" t="str">
            <v>ST</v>
          </cell>
          <cell r="N5">
            <v>115.86348992192401</v>
          </cell>
          <cell r="O5">
            <v>9.0481565208729009</v>
          </cell>
          <cell r="P5">
            <v>2.1495367701420998</v>
          </cell>
          <cell r="Q5">
            <v>0.25900632139991209</v>
          </cell>
          <cell r="R5">
            <v>0.40703050764978482</v>
          </cell>
          <cell r="S5">
            <v>0.5180823514937366</v>
          </cell>
          <cell r="T5">
            <v>30.009376309233325</v>
          </cell>
          <cell r="U5">
            <v>3.6828757419856077</v>
          </cell>
          <cell r="V5">
            <v>1.1136370644974707</v>
          </cell>
          <cell r="W5">
            <v>90228.1</v>
          </cell>
        </row>
        <row r="6">
          <cell r="G6" t="str">
            <v>Lahinch Ct SWM Pond Retrofit</v>
          </cell>
          <cell r="H6">
            <v>0.70695665231641669</v>
          </cell>
          <cell r="I6">
            <v>0.21</v>
          </cell>
          <cell r="J6">
            <v>0.25113694424165761</v>
          </cell>
          <cell r="K6">
            <v>0.29704791561393934</v>
          </cell>
          <cell r="L6">
            <v>2.2425352254613546</v>
          </cell>
          <cell r="M6" t="str">
            <v>ST</v>
          </cell>
          <cell r="N6">
            <v>398.79950155533004</v>
          </cell>
          <cell r="O6">
            <v>24.037777623359801</v>
          </cell>
          <cell r="P6">
            <v>5.1579006914516006</v>
          </cell>
          <cell r="Q6">
            <v>0.18570415795942632</v>
          </cell>
          <cell r="R6">
            <v>0.29185018123491546</v>
          </cell>
          <cell r="S6">
            <v>0.3714976496819628</v>
          </cell>
          <cell r="T6">
            <v>74.058725630971495</v>
          </cell>
          <cell r="U6">
            <v>7.0154297558621534</v>
          </cell>
          <cell r="V6">
            <v>1.9161479841672404</v>
          </cell>
          <cell r="W6">
            <v>70054.75</v>
          </cell>
        </row>
        <row r="7">
          <cell r="G7" t="str">
            <v>Tarks Land Pond Retrofit</v>
          </cell>
          <cell r="H7">
            <v>0.49330409583333329</v>
          </cell>
          <cell r="I7">
            <v>0.31</v>
          </cell>
          <cell r="J7">
            <v>0.23660316639364426</v>
          </cell>
          <cell r="K7">
            <v>0.62841562155757158</v>
          </cell>
          <cell r="L7">
            <v>3.2598595340739074</v>
          </cell>
          <cell r="M7" t="str">
            <v>ST</v>
          </cell>
          <cell r="N7">
            <v>293.55201899999997</v>
          </cell>
          <cell r="O7">
            <v>17.294462209999999</v>
          </cell>
          <cell r="P7">
            <v>3.6706996699999999</v>
          </cell>
          <cell r="Q7">
            <v>0.29412809070814144</v>
          </cell>
          <cell r="R7">
            <v>0.46221218939508257</v>
          </cell>
          <cell r="S7">
            <v>0.58830746936500167</v>
          </cell>
          <cell r="T7">
            <v>86.34189487199005</v>
          </cell>
          <cell r="U7">
            <v>7.9937112424946175</v>
          </cell>
          <cell r="V7">
            <v>2.1595000336566468</v>
          </cell>
          <cell r="W7">
            <v>38069.42</v>
          </cell>
        </row>
        <row r="8">
          <cell r="G8" t="str">
            <v>Collington Court Pond Retrofit</v>
          </cell>
          <cell r="H8">
            <v>0.52922415854633342</v>
          </cell>
          <cell r="I8">
            <v>0.23</v>
          </cell>
          <cell r="J8">
            <v>0.21902373740518738</v>
          </cell>
          <cell r="K8">
            <v>0.43459845187672697</v>
          </cell>
          <cell r="L8">
            <v>2.3665903409227074</v>
          </cell>
          <cell r="M8" t="str">
            <v>ST</v>
          </cell>
          <cell r="N8">
            <v>337.65535432786504</v>
          </cell>
          <cell r="O8">
            <v>19.329324700870401</v>
          </cell>
          <cell r="P8">
            <v>4.0445026644443001</v>
          </cell>
          <cell r="Q8">
            <v>0.24054313466185409</v>
          </cell>
          <cell r="R8">
            <v>0.37802024864490347</v>
          </cell>
          <cell r="S8">
            <v>0.48116274063594394</v>
          </cell>
          <cell r="T8">
            <v>81.220677365383693</v>
          </cell>
          <cell r="U8">
            <v>7.3068761295611031</v>
          </cell>
          <cell r="V8">
            <v>1.9460639865333971</v>
          </cell>
          <cell r="W8">
            <v>107778.96</v>
          </cell>
        </row>
        <row r="9">
          <cell r="G9" t="str">
            <v>Mayfield Rd and Gladnor Rd Pond Retrofit</v>
          </cell>
          <cell r="H9">
            <v>0.22188185695129162</v>
          </cell>
          <cell r="I9">
            <v>0.27</v>
          </cell>
          <cell r="J9">
            <v>0.42949004474824976</v>
          </cell>
          <cell r="K9">
            <v>1.2168638017991327</v>
          </cell>
          <cell r="L9">
            <v>3.1808983183637967</v>
          </cell>
          <cell r="M9" t="str">
            <v>ST</v>
          </cell>
          <cell r="N9">
            <v>78.716623175981994</v>
          </cell>
          <cell r="O9">
            <v>5.959400621730099</v>
          </cell>
          <cell r="P9">
            <v>1.4011432455591</v>
          </cell>
          <cell r="Q9">
            <v>0.36637423078186676</v>
          </cell>
          <cell r="R9">
            <v>0.57572320919819797</v>
          </cell>
          <cell r="S9">
            <v>0.73273946207191776</v>
          </cell>
          <cell r="T9">
            <v>28.839742265846468</v>
          </cell>
          <cell r="U9">
            <v>3.4309652508401887</v>
          </cell>
          <cell r="V9">
            <v>1.0266729480366759</v>
          </cell>
          <cell r="W9">
            <v>139106.85999999999</v>
          </cell>
        </row>
        <row r="10">
          <cell r="G10" t="str">
            <v>Amesbury Ct. Pond Retrofit</v>
          </cell>
          <cell r="H10">
            <v>0.49531450999941667</v>
          </cell>
          <cell r="I10">
            <v>0.27</v>
          </cell>
          <cell r="J10">
            <v>0.17332606730812797</v>
          </cell>
          <cell r="K10">
            <v>0.5451081980221375</v>
          </cell>
          <cell r="L10">
            <v>2.5614949280536812</v>
          </cell>
          <cell r="M10" t="str">
            <v>ST</v>
          </cell>
          <cell r="N10">
            <v>391.50413429287505</v>
          </cell>
          <cell r="O10">
            <v>20.6665629082222</v>
          </cell>
          <cell r="P10">
            <v>4.1391223287759003</v>
          </cell>
          <cell r="Q10">
            <v>0.27393526519326605</v>
          </cell>
          <cell r="R10">
            <v>0.43048678718721389</v>
          </cell>
          <cell r="S10">
            <v>0.54793344797923549</v>
          </cell>
          <cell r="T10">
            <v>107.24678885177877</v>
          </cell>
          <cell r="U10">
            <v>8.8966822685630191</v>
          </cell>
          <cell r="V10">
            <v>2.2679635692140216</v>
          </cell>
          <cell r="W10">
            <v>88219.98</v>
          </cell>
        </row>
      </sheetData>
      <sheetData sheetId="2">
        <row r="3">
          <cell r="G3" t="str">
            <v>Earleigh Heights Rd at B&amp;A Trail Pond Retrofit</v>
          </cell>
          <cell r="H3">
            <v>0.28535011296195362</v>
          </cell>
          <cell r="I3">
            <v>0.28535011296195362</v>
          </cell>
          <cell r="J3">
            <v>0.27399843479986224</v>
          </cell>
          <cell r="K3">
            <v>1</v>
          </cell>
          <cell r="L3">
            <v>3.1103816934881086</v>
          </cell>
          <cell r="M3" t="str">
            <v>ST</v>
          </cell>
          <cell r="N3">
            <v>148.96600920399203</v>
          </cell>
          <cell r="O3">
            <v>9.2928582838706717</v>
          </cell>
          <cell r="P3">
            <v>2.0256421905564048</v>
          </cell>
          <cell r="Q3">
            <v>0.34950000000000003</v>
          </cell>
          <cell r="R3">
            <v>0.54920000000000002</v>
          </cell>
          <cell r="S3">
            <v>0.69900000000000007</v>
          </cell>
          <cell r="T3">
            <v>52.063620216795222</v>
          </cell>
          <cell r="U3">
            <v>5.1036377695017734</v>
          </cell>
          <cell r="V3">
            <v>1.4159238911989271</v>
          </cell>
          <cell r="Y3">
            <v>101465.42</v>
          </cell>
        </row>
        <row r="4">
          <cell r="G4" t="str">
            <v>Evon Ct Pond Retrofit</v>
          </cell>
          <cell r="H4">
            <v>0.25068813361446851</v>
          </cell>
          <cell r="I4">
            <v>0.25068813361446851</v>
          </cell>
          <cell r="J4">
            <v>0.33716760161974152</v>
          </cell>
          <cell r="K4">
            <v>1</v>
          </cell>
          <cell r="L4">
            <v>2.8468338293778768</v>
          </cell>
          <cell r="M4" t="str">
            <v>ST</v>
          </cell>
          <cell r="N4">
            <v>109.16989812984366</v>
          </cell>
          <cell r="O4">
            <v>7.423532174644512</v>
          </cell>
          <cell r="P4">
            <v>1.677878536576761</v>
          </cell>
          <cell r="Q4">
            <v>0.34950000000000003</v>
          </cell>
          <cell r="R4">
            <v>0.54920000000000002</v>
          </cell>
          <cell r="S4">
            <v>0.69900000000000007</v>
          </cell>
          <cell r="T4">
            <v>38.154879396380359</v>
          </cell>
          <cell r="U4">
            <v>4.0770038703147664</v>
          </cell>
          <cell r="V4">
            <v>1.172837097067156</v>
          </cell>
          <cell r="Y4">
            <v>39863.24</v>
          </cell>
        </row>
        <row r="5">
          <cell r="G5" t="str">
            <v>Finnegan Dr Pond Retrofit</v>
          </cell>
          <cell r="H5">
            <v>0.18248101849373158</v>
          </cell>
          <cell r="I5">
            <v>0.18248101849373158</v>
          </cell>
          <cell r="J5">
            <v>0.30846219485860921</v>
          </cell>
          <cell r="K5">
            <v>1</v>
          </cell>
          <cell r="L5">
            <v>2.0386915196763198</v>
          </cell>
          <cell r="M5" t="str">
            <v>ST</v>
          </cell>
          <cell r="N5">
            <v>85.843280349219214</v>
          </cell>
          <cell r="O5">
            <v>5.6213200610505503</v>
          </cell>
          <cell r="P5">
            <v>1.2512456581827665</v>
          </cell>
          <cell r="Q5">
            <v>0.34950000000000003</v>
          </cell>
          <cell r="R5">
            <v>0.54920000000000002</v>
          </cell>
          <cell r="S5">
            <v>0.69900000000000007</v>
          </cell>
          <cell r="T5">
            <v>30.002226482052119</v>
          </cell>
          <cell r="U5">
            <v>3.0872289775289623</v>
          </cell>
          <cell r="V5">
            <v>0.87462071506975381</v>
          </cell>
          <cell r="Y5">
            <v>25496.1</v>
          </cell>
        </row>
        <row r="6">
          <cell r="G6" t="str">
            <v>Severndale GST Pond Retrofit</v>
          </cell>
          <cell r="H6">
            <v>0.20022563942065572</v>
          </cell>
          <cell r="I6">
            <v>0.20022563942065572</v>
          </cell>
          <cell r="J6">
            <v>0.20980478486569903</v>
          </cell>
          <cell r="K6">
            <v>1</v>
          </cell>
          <cell r="L6">
            <v>2.0334468064489539</v>
          </cell>
          <cell r="M6" t="str">
            <v>ST</v>
          </cell>
          <cell r="N6">
            <v>132.83330883368325</v>
          </cell>
          <cell r="O6">
            <v>7.4865506824224477</v>
          </cell>
          <cell r="P6">
            <v>1.5540230845274472</v>
          </cell>
          <cell r="Q6">
            <v>0.34950000000000003</v>
          </cell>
          <cell r="R6">
            <v>0.54920000000000002</v>
          </cell>
          <cell r="S6">
            <v>0.69900000000000007</v>
          </cell>
          <cell r="T6">
            <v>46.4252414373723</v>
          </cell>
          <cell r="U6">
            <v>4.1116136347864085</v>
          </cell>
          <cell r="V6">
            <v>1.0862621360846858</v>
          </cell>
          <cell r="Y6">
            <v>25496.1</v>
          </cell>
        </row>
        <row r="7">
          <cell r="G7" t="str">
            <v>Colleen Garden Ln Pond Retrofit</v>
          </cell>
          <cell r="H7">
            <v>4.2617034351442817E-2</v>
          </cell>
          <cell r="I7">
            <v>4.2617034351442817E-2</v>
          </cell>
          <cell r="J7">
            <v>0.38315593504730278</v>
          </cell>
          <cell r="K7">
            <v>1</v>
          </cell>
          <cell r="L7">
            <v>0.49407622779117744</v>
          </cell>
          <cell r="M7" t="str">
            <v>ST</v>
          </cell>
          <cell r="N7">
            <v>16.638277381395202</v>
          </cell>
          <cell r="O7">
            <v>1.1964639889820694</v>
          </cell>
          <cell r="P7">
            <v>0.27623833437009149</v>
          </cell>
          <cell r="Q7">
            <v>0.34950000000000003</v>
          </cell>
          <cell r="R7">
            <v>0.54920000000000002</v>
          </cell>
          <cell r="S7">
            <v>0.69900000000000007</v>
          </cell>
          <cell r="T7">
            <v>5.8150779447976237</v>
          </cell>
          <cell r="U7">
            <v>0.65709802274895257</v>
          </cell>
          <cell r="V7">
            <v>0.19309059572469398</v>
          </cell>
          <cell r="Y7">
            <v>25496.11</v>
          </cell>
        </row>
        <row r="8">
          <cell r="G8" t="str">
            <v>Waycross Way Pond Retrofit</v>
          </cell>
          <cell r="H8">
            <v>1.1516161779072032</v>
          </cell>
          <cell r="I8">
            <v>1.1516161779072032</v>
          </cell>
          <cell r="J8">
            <v>0.3034677939501273</v>
          </cell>
          <cell r="K8">
            <v>1</v>
          </cell>
          <cell r="L8">
            <v>12.824979252521599</v>
          </cell>
          <cell r="M8" t="str">
            <v>ST</v>
          </cell>
          <cell r="N8">
            <v>549.52557308161954</v>
          </cell>
          <cell r="O8">
            <v>35.740924003683425</v>
          </cell>
          <cell r="P8">
            <v>7.9329202540967936</v>
          </cell>
          <cell r="Q8">
            <v>0.34950000000000003</v>
          </cell>
          <cell r="R8">
            <v>0.54920000000000002</v>
          </cell>
          <cell r="S8">
            <v>0.69900000000000007</v>
          </cell>
          <cell r="T8">
            <v>192.05918779202605</v>
          </cell>
          <cell r="U8">
            <v>19.628915462822938</v>
          </cell>
          <cell r="V8">
            <v>5.5451112576136596</v>
          </cell>
          <cell r="Y8">
            <v>54391.839999999997</v>
          </cell>
        </row>
        <row r="9">
          <cell r="G9" t="str">
            <v>244 Kennedy Drive Pond Retrofit</v>
          </cell>
          <cell r="H9">
            <v>6.1355277996175933E-2</v>
          </cell>
          <cell r="I9">
            <v>6.1355277996175933E-2</v>
          </cell>
          <cell r="J9">
            <v>0.36699286710513784</v>
          </cell>
          <cell r="K9">
            <v>1</v>
          </cell>
          <cell r="L9">
            <v>0.70661447773111419</v>
          </cell>
          <cell r="M9" t="str">
            <v>ST</v>
          </cell>
          <cell r="N9">
            <v>24.846791244949451</v>
          </cell>
          <cell r="O9">
            <v>1.7530028735077368</v>
          </cell>
          <cell r="P9">
            <v>0.40188178515506418</v>
          </cell>
          <cell r="Q9">
            <v>0.34950000000000003</v>
          </cell>
          <cell r="R9">
            <v>0.54920000000000002</v>
          </cell>
          <cell r="S9">
            <v>0.69900000000000007</v>
          </cell>
          <cell r="T9">
            <v>8.6839535401098331</v>
          </cell>
          <cell r="U9">
            <v>0.96274917813044902</v>
          </cell>
          <cell r="V9">
            <v>0.28091536782338988</v>
          </cell>
          <cell r="Y9">
            <v>66155</v>
          </cell>
        </row>
        <row r="10">
          <cell r="G10" t="str">
            <v>Wetherfield Pond SWM Retrofit</v>
          </cell>
          <cell r="H10">
            <v>0.42717965424888793</v>
          </cell>
          <cell r="I10">
            <v>0.42717965424888793</v>
          </cell>
          <cell r="J10">
            <v>0.31068259450978197</v>
          </cell>
          <cell r="K10">
            <v>1</v>
          </cell>
          <cell r="L10">
            <v>4.7790811827143003</v>
          </cell>
          <cell r="M10" t="str">
            <v>ST</v>
          </cell>
          <cell r="N10">
            <v>199.70214721567191</v>
          </cell>
          <cell r="O10">
            <v>13.116494254496569</v>
          </cell>
          <cell r="P10">
            <v>2.9232359387655902</v>
          </cell>
          <cell r="Q10">
            <v>0.34950000000000003</v>
          </cell>
          <cell r="R10">
            <v>0.54920000000000002</v>
          </cell>
          <cell r="S10">
            <v>0.69900000000000007</v>
          </cell>
          <cell r="T10">
            <v>69.795900451877344</v>
          </cell>
          <cell r="U10">
            <v>7.2035786445695162</v>
          </cell>
          <cell r="V10">
            <v>2.0433419211971477</v>
          </cell>
          <cell r="Y10">
            <v>287566.78999999998</v>
          </cell>
        </row>
        <row r="11">
          <cell r="G11" t="str">
            <v>Old Annapolis Neck Road</v>
          </cell>
          <cell r="H11">
            <v>0.13909800944191866</v>
          </cell>
          <cell r="I11">
            <v>0.13909800944191866</v>
          </cell>
          <cell r="J11">
            <v>0.17830408016636945</v>
          </cell>
          <cell r="K11">
            <v>1</v>
          </cell>
          <cell r="L11">
            <v>1.3345622555031507</v>
          </cell>
          <cell r="M11" t="str">
            <v>ST</v>
          </cell>
          <cell r="N11">
            <v>107.10866815340484</v>
          </cell>
          <cell r="O11">
            <v>5.7069511587455892</v>
          </cell>
          <cell r="P11">
            <v>1.1490861512264292</v>
          </cell>
          <cell r="Q11">
            <v>0.34950000000000003</v>
          </cell>
          <cell r="R11">
            <v>0.54920000000000002</v>
          </cell>
          <cell r="S11">
            <v>0.69900000000000007</v>
          </cell>
          <cell r="T11">
            <v>37.434479519614996</v>
          </cell>
          <cell r="U11">
            <v>3.1342575763830776</v>
          </cell>
          <cell r="V11">
            <v>0.80321121970727405</v>
          </cell>
          <cell r="Y11">
            <v>86392.07</v>
          </cell>
        </row>
        <row r="12">
          <cell r="G12" t="str">
            <v>Knollwood Road Outfall</v>
          </cell>
          <cell r="H12">
            <v>0.21659248985012378</v>
          </cell>
          <cell r="I12">
            <v>0.21659248985012378</v>
          </cell>
          <cell r="J12">
            <v>0.28963058990681972</v>
          </cell>
          <cell r="K12">
            <v>1</v>
          </cell>
          <cell r="L12">
            <v>2.3893510294783922</v>
          </cell>
          <cell r="M12" t="str">
            <v>RR</v>
          </cell>
          <cell r="N12">
            <v>107.66997319357421</v>
          </cell>
          <cell r="O12">
            <v>6.8693502815127943</v>
          </cell>
          <cell r="P12">
            <v>1.5122314132463106</v>
          </cell>
          <cell r="Q12">
            <v>0.59749999999999981</v>
          </cell>
          <cell r="R12">
            <v>0.69900000000000007</v>
          </cell>
          <cell r="S12">
            <v>0.7488999999999999</v>
          </cell>
          <cell r="T12">
            <v>64.332808983160575</v>
          </cell>
          <cell r="U12">
            <v>4.8016758467774441</v>
          </cell>
          <cell r="V12">
            <v>1.1325101053801618</v>
          </cell>
          <cell r="Y12">
            <v>204826.32</v>
          </cell>
        </row>
        <row r="13">
          <cell r="G13" t="str">
            <v>Western District Police Station</v>
          </cell>
          <cell r="H13">
            <v>0.1148634656283089</v>
          </cell>
          <cell r="I13">
            <v>0.1148634656283089</v>
          </cell>
          <cell r="J13">
            <v>0.51827553223533296</v>
          </cell>
          <cell r="K13">
            <v>1</v>
          </cell>
          <cell r="L13">
            <v>1.3837620379132713</v>
          </cell>
          <cell r="M13" t="str">
            <v>ST</v>
          </cell>
          <cell r="N13">
            <v>34.949691908846461</v>
          </cell>
          <cell r="O13">
            <v>2.8871316471634811</v>
          </cell>
          <cell r="P13">
            <v>0.69815800881277812</v>
          </cell>
          <cell r="Q13">
            <v>0.34950000000000003</v>
          </cell>
          <cell r="R13">
            <v>0.54920000000000002</v>
          </cell>
          <cell r="S13">
            <v>0.69900000000000007</v>
          </cell>
          <cell r="T13">
            <v>12.214917322141838</v>
          </cell>
          <cell r="U13">
            <v>1.5856127006221838</v>
          </cell>
          <cell r="V13">
            <v>0.48801244816013195</v>
          </cell>
          <cell r="Y13">
            <v>42759.49</v>
          </cell>
        </row>
        <row r="14">
          <cell r="G14" t="str">
            <v>109 Chelsea Grove Ct Pond Retrofit</v>
          </cell>
          <cell r="H14">
            <v>0.18640658816915792</v>
          </cell>
          <cell r="I14">
            <v>0.18640658816915792</v>
          </cell>
          <cell r="J14">
            <v>0.24318720450886444</v>
          </cell>
          <cell r="K14">
            <v>1</v>
          </cell>
          <cell r="L14">
            <v>1.9744113178521627</v>
          </cell>
          <cell r="M14" t="str">
            <v>ST</v>
          </cell>
          <cell r="N14">
            <v>108.22516727433165</v>
          </cell>
          <cell r="O14">
            <v>6.4429745593750836</v>
          </cell>
          <cell r="P14">
            <v>1.3744046083534283</v>
          </cell>
          <cell r="Q14">
            <v>0.34950000000000003</v>
          </cell>
          <cell r="R14">
            <v>0.54920000000000002</v>
          </cell>
          <cell r="S14">
            <v>0.69900000000000007</v>
          </cell>
          <cell r="T14">
            <v>37.824695962378918</v>
          </cell>
          <cell r="U14">
            <v>3.5384816280087961</v>
          </cell>
          <cell r="V14">
            <v>0.96070882123904644</v>
          </cell>
          <cell r="Y14">
            <v>22701.82</v>
          </cell>
        </row>
        <row r="15">
          <cell r="G15" t="str">
            <v>Dillon Court Pond Retrofit</v>
          </cell>
          <cell r="H15">
            <v>0.24570735431353896</v>
          </cell>
          <cell r="I15">
            <v>0.24570735431353896</v>
          </cell>
          <cell r="J15">
            <v>0.20487875650713544</v>
          </cell>
          <cell r="K15">
            <v>1</v>
          </cell>
          <cell r="L15">
            <v>2.4765768886610551</v>
          </cell>
          <cell r="M15" t="str">
            <v>ST</v>
          </cell>
          <cell r="N15">
            <v>166.57151122395859</v>
          </cell>
          <cell r="O15">
            <v>9.3087807266335822</v>
          </cell>
          <cell r="P15">
            <v>1.9237301215591152</v>
          </cell>
          <cell r="Q15">
            <v>0.34950000000000003</v>
          </cell>
          <cell r="R15">
            <v>0.54920000000000002</v>
          </cell>
          <cell r="S15">
            <v>0.69900000000000007</v>
          </cell>
          <cell r="T15">
            <v>58.216743172773533</v>
          </cell>
          <cell r="U15">
            <v>5.1123823750671633</v>
          </cell>
          <cell r="V15">
            <v>1.3446873549698217</v>
          </cell>
          <cell r="Y15">
            <v>107885.16</v>
          </cell>
        </row>
        <row r="27">
          <cell r="B27" t="str">
            <v>Sands Road Bridge</v>
          </cell>
          <cell r="C27" t="str">
            <v>02-13-11-02</v>
          </cell>
          <cell r="D27" t="str">
            <v>STRE</v>
          </cell>
          <cell r="E27" t="str">
            <v>N/A</v>
          </cell>
          <cell r="F27" t="str">
            <v>N/A</v>
          </cell>
          <cell r="G27" t="str">
            <v>Does not provide water quality treatment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>
            <v>2</v>
          </cell>
          <cell r="M27" t="str">
            <v>Alt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0.01</v>
          </cell>
          <cell r="Y27">
            <v>93417.17</v>
          </cell>
        </row>
        <row r="28">
          <cell r="B28" t="str">
            <v>Leeds Road</v>
          </cell>
          <cell r="C28" t="str">
            <v>02-13-09-06</v>
          </cell>
          <cell r="D28" t="str">
            <v>STRE</v>
          </cell>
          <cell r="E28" t="str">
            <v>N/A</v>
          </cell>
          <cell r="F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>
            <v>5</v>
          </cell>
          <cell r="M28" t="str">
            <v>Alt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>
            <v>37.5</v>
          </cell>
          <cell r="U28">
            <v>34</v>
          </cell>
          <cell r="V28">
            <v>11.225</v>
          </cell>
          <cell r="W28">
            <v>500</v>
          </cell>
          <cell r="X28">
            <v>0.01</v>
          </cell>
          <cell r="Y28">
            <v>99770.37</v>
          </cell>
        </row>
        <row r="29">
          <cell r="B29" t="str">
            <v>Southdown Road Stream Restoration</v>
          </cell>
          <cell r="C29" t="str">
            <v>02-13-10-03</v>
          </cell>
          <cell r="D29" t="str">
            <v>SPSC</v>
          </cell>
          <cell r="E29">
            <v>23.8</v>
          </cell>
          <cell r="F29">
            <v>3.2</v>
          </cell>
          <cell r="H29">
            <v>0.33916666666666667</v>
          </cell>
          <cell r="I29">
            <v>0.33916666666666667</v>
          </cell>
          <cell r="J29">
            <v>0.17100840336134454</v>
          </cell>
          <cell r="K29">
            <v>1</v>
          </cell>
          <cell r="L29">
            <v>3.34</v>
          </cell>
          <cell r="M29" t="str">
            <v>RR</v>
          </cell>
          <cell r="N29">
            <v>271.44000000000005</v>
          </cell>
          <cell r="O29">
            <v>14.266000000000002</v>
          </cell>
          <cell r="P29">
            <v>2.8500000000000005</v>
          </cell>
          <cell r="Q29">
            <v>0.59749999999999981</v>
          </cell>
          <cell r="R29">
            <v>0.69900000000000007</v>
          </cell>
          <cell r="S29">
            <v>0.7488999999999999</v>
          </cell>
          <cell r="T29">
            <v>162.18539999999999</v>
          </cell>
          <cell r="U29">
            <v>9.9719340000000027</v>
          </cell>
          <cell r="V29">
            <v>2.1343650000000003</v>
          </cell>
          <cell r="W29">
            <v>334</v>
          </cell>
          <cell r="X29">
            <v>0.01</v>
          </cell>
          <cell r="Y29">
            <v>1270560.21</v>
          </cell>
        </row>
        <row r="30">
          <cell r="B30" t="str">
            <v>Southdown Road Outfall Restoration 1</v>
          </cell>
          <cell r="C30" t="str">
            <v>02-13-10-03</v>
          </cell>
          <cell r="D30" t="str">
            <v>SPSC</v>
          </cell>
        </row>
        <row r="31">
          <cell r="B31" t="str">
            <v>Southdown Road Outfall Restoration 2</v>
          </cell>
          <cell r="C31" t="str">
            <v>02-13-10-03</v>
          </cell>
          <cell r="D31" t="str">
            <v>SPSC</v>
          </cell>
        </row>
        <row r="32">
          <cell r="B32" t="str">
            <v>Southdown Road Outfall Restoration 3</v>
          </cell>
          <cell r="C32" t="str">
            <v>02-13-10-03</v>
          </cell>
          <cell r="D32" t="str">
            <v>SPSC</v>
          </cell>
        </row>
        <row r="33">
          <cell r="B33" t="str">
            <v>Southdown Road Outfall Restoration 4</v>
          </cell>
          <cell r="C33" t="str">
            <v>02-13-10-03</v>
          </cell>
          <cell r="D33" t="str">
            <v>SPSC</v>
          </cell>
        </row>
        <row r="34">
          <cell r="B34" t="str">
            <v>Buena Vista Outfall Restoration Phase 2</v>
          </cell>
          <cell r="C34" t="str">
            <v>02-13-10-01</v>
          </cell>
          <cell r="D34" t="str">
            <v>SPSC</v>
          </cell>
          <cell r="E34">
            <v>18.8</v>
          </cell>
          <cell r="F34">
            <v>4.9000000000000004</v>
          </cell>
          <cell r="H34">
            <v>0.44583333333333336</v>
          </cell>
          <cell r="I34">
            <v>0.44583333333333336</v>
          </cell>
          <cell r="J34">
            <v>0.28457446808510639</v>
          </cell>
          <cell r="K34">
            <v>1</v>
          </cell>
          <cell r="L34">
            <v>2.25</v>
          </cell>
          <cell r="M34" t="str">
            <v>RR</v>
          </cell>
          <cell r="N34">
            <v>225.09000000000003</v>
          </cell>
          <cell r="O34">
            <v>14.258000000000001</v>
          </cell>
          <cell r="P34">
            <v>3.1290000000000004</v>
          </cell>
          <cell r="Q34">
            <v>0.59749999999999981</v>
          </cell>
          <cell r="R34">
            <v>0.69900000000000007</v>
          </cell>
          <cell r="S34">
            <v>0.7488999999999999</v>
          </cell>
          <cell r="T34">
            <v>134.49127499999997</v>
          </cell>
          <cell r="U34">
            <v>9.9663420000000009</v>
          </cell>
          <cell r="V34">
            <v>2.3433081000000002</v>
          </cell>
          <cell r="W34">
            <v>225</v>
          </cell>
          <cell r="X34">
            <v>0.01</v>
          </cell>
          <cell r="Y34">
            <v>300492.92</v>
          </cell>
        </row>
        <row r="35">
          <cell r="B35" t="str">
            <v>Old Bay Ridge Rd/Abandoned RR Embankment Sinkhole</v>
          </cell>
          <cell r="C35" t="str">
            <v>02-13-10-02</v>
          </cell>
          <cell r="D35" t="str">
            <v>SPSC</v>
          </cell>
          <cell r="E35">
            <v>125.4</v>
          </cell>
          <cell r="F35">
            <v>27.9</v>
          </cell>
          <cell r="H35">
            <v>2.6149999999999998</v>
          </cell>
          <cell r="I35">
            <v>2.6149999999999998</v>
          </cell>
          <cell r="J35">
            <v>0.25023923444976071</v>
          </cell>
          <cell r="K35">
            <v>1</v>
          </cell>
          <cell r="L35">
            <v>2.2000000000000002</v>
          </cell>
          <cell r="M35" t="str">
            <v>RR</v>
          </cell>
          <cell r="N35">
            <v>1479.87</v>
          </cell>
          <cell r="O35">
            <v>89.075999999999993</v>
          </cell>
          <cell r="P35">
            <v>19.100999999999999</v>
          </cell>
          <cell r="Q35">
            <v>0.59749999999999981</v>
          </cell>
          <cell r="R35">
            <v>0.69900000000000007</v>
          </cell>
          <cell r="S35">
            <v>0.7488999999999999</v>
          </cell>
          <cell r="T35">
            <v>884.22232499999961</v>
          </cell>
          <cell r="U35">
            <v>62.264124000000002</v>
          </cell>
          <cell r="V35">
            <v>14.304738899999997</v>
          </cell>
          <cell r="W35">
            <v>220</v>
          </cell>
          <cell r="X35">
            <v>0.01</v>
          </cell>
          <cell r="Y35">
            <v>454977.58</v>
          </cell>
        </row>
        <row r="36">
          <cell r="B36" t="str">
            <v>Olde Severna Park Outfall Retrofit Birch Court</v>
          </cell>
          <cell r="C36" t="str">
            <v>02-13-10-02</v>
          </cell>
          <cell r="D36" t="str">
            <v>SPSC</v>
          </cell>
          <cell r="E36">
            <v>37.827054557378808</v>
          </cell>
          <cell r="F36">
            <v>15.861898286011428</v>
          </cell>
          <cell r="H36">
            <v>1.3472550987732685</v>
          </cell>
          <cell r="I36">
            <v>1.3472550987732685</v>
          </cell>
          <cell r="J36">
            <v>0.42739413296786977</v>
          </cell>
          <cell r="K36">
            <v>1</v>
          </cell>
          <cell r="L36">
            <v>3</v>
          </cell>
          <cell r="M36" t="str">
            <v>RR</v>
          </cell>
          <cell r="N36">
            <v>479.91073150674259</v>
          </cell>
          <cell r="O36">
            <v>36.251625300047287</v>
          </cell>
          <cell r="P36">
            <v>8.5167961848407447</v>
          </cell>
          <cell r="Q36">
            <v>0.59749999999999981</v>
          </cell>
          <cell r="R36">
            <v>0.69900000000000007</v>
          </cell>
          <cell r="S36">
            <v>0.7488999999999999</v>
          </cell>
          <cell r="T36">
            <v>286.74666207527861</v>
          </cell>
          <cell r="U36">
            <v>25.339886084733056</v>
          </cell>
          <cell r="V36">
            <v>6.3782286628272331</v>
          </cell>
          <cell r="W36">
            <v>300</v>
          </cell>
          <cell r="X36">
            <v>0.01</v>
          </cell>
          <cell r="Y36">
            <v>357713.12</v>
          </cell>
        </row>
        <row r="37">
          <cell r="B37" t="str">
            <v>Denington Lane Outfall</v>
          </cell>
          <cell r="C37" t="str">
            <v>02-13-10-02</v>
          </cell>
          <cell r="D37" t="str">
            <v>SPSC</v>
          </cell>
          <cell r="E37">
            <v>122.10043198088886</v>
          </cell>
          <cell r="F37">
            <v>37.889342334144885</v>
          </cell>
          <cell r="H37">
            <v>3.3504524749812368</v>
          </cell>
          <cell r="I37">
            <v>3.3504524749812368</v>
          </cell>
          <cell r="J37">
            <v>0.32928163354956669</v>
          </cell>
          <cell r="K37">
            <v>1</v>
          </cell>
          <cell r="L37">
            <v>3.5</v>
          </cell>
          <cell r="M37" t="str">
            <v>RR</v>
          </cell>
          <cell r="N37">
            <v>1489.1867058972516</v>
          </cell>
          <cell r="O37">
            <v>100.24375709280476</v>
          </cell>
          <cell r="P37">
            <v>22.566086902295829</v>
          </cell>
          <cell r="Q37">
            <v>0.59749999999999981</v>
          </cell>
          <cell r="R37">
            <v>0.69900000000000007</v>
          </cell>
          <cell r="S37">
            <v>0.7488999999999999</v>
          </cell>
          <cell r="T37">
            <v>889.78905677360751</v>
          </cell>
          <cell r="U37">
            <v>70.070386207870527</v>
          </cell>
          <cell r="V37">
            <v>16.899742481129344</v>
          </cell>
          <cell r="W37">
            <v>350</v>
          </cell>
          <cell r="X37">
            <v>0.01</v>
          </cell>
          <cell r="Y37">
            <v>98268.24</v>
          </cell>
        </row>
        <row r="38">
          <cell r="B38" t="str">
            <v>Camp Woodlands Living Shoreline</v>
          </cell>
          <cell r="C38" t="str">
            <v>02-13-10-03</v>
          </cell>
          <cell r="D38" t="str">
            <v>SHST</v>
          </cell>
          <cell r="E38" t="str">
            <v>N/A</v>
          </cell>
          <cell r="F38" t="str">
            <v>N/A</v>
          </cell>
          <cell r="H38" t="str">
            <v>N/A</v>
          </cell>
          <cell r="I38" t="str">
            <v>N/A</v>
          </cell>
          <cell r="J38" t="str">
            <v>N/A</v>
          </cell>
          <cell r="K38" t="str">
            <v>N/A</v>
          </cell>
          <cell r="L38">
            <v>20</v>
          </cell>
          <cell r="M38" t="str">
            <v>Alt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 t="str">
            <v>N/A</v>
          </cell>
          <cell r="S38" t="str">
            <v>N/A</v>
          </cell>
          <cell r="T38">
            <v>37.5</v>
          </cell>
          <cell r="U38">
            <v>34</v>
          </cell>
          <cell r="V38">
            <v>34.25</v>
          </cell>
          <cell r="W38">
            <v>500</v>
          </cell>
          <cell r="X38">
            <v>0.04</v>
          </cell>
        </row>
        <row r="39">
          <cell r="B39" t="str">
            <v>Pines on the Severn Living Shoreline</v>
          </cell>
          <cell r="C39" t="str">
            <v>02-13-10-02</v>
          </cell>
          <cell r="D39" t="str">
            <v>SHST</v>
          </cell>
          <cell r="E39" t="str">
            <v>N/A</v>
          </cell>
          <cell r="F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>
            <v>17.600000000000001</v>
          </cell>
          <cell r="M39" t="str">
            <v>Alt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>
            <v>33</v>
          </cell>
          <cell r="U39">
            <v>29.92</v>
          </cell>
          <cell r="V39">
            <v>30.14</v>
          </cell>
          <cell r="W39">
            <v>440</v>
          </cell>
          <cell r="X39">
            <v>0.04</v>
          </cell>
          <cell r="Y39">
            <v>318000</v>
          </cell>
        </row>
        <row r="40">
          <cell r="B40" t="str">
            <v>Arundel on the Bay Living Shoreline</v>
          </cell>
          <cell r="C40" t="str">
            <v>02-13-10-03</v>
          </cell>
          <cell r="D40" t="str">
            <v>SHST</v>
          </cell>
          <cell r="E40" t="str">
            <v>N/A</v>
          </cell>
          <cell r="F40" t="str">
            <v>N/A</v>
          </cell>
          <cell r="H40" t="str">
            <v>N/A</v>
          </cell>
          <cell r="I40" t="str">
            <v>N/A</v>
          </cell>
          <cell r="J40" t="str">
            <v>N/A</v>
          </cell>
          <cell r="K40" t="str">
            <v>N/A</v>
          </cell>
          <cell r="L40">
            <v>12</v>
          </cell>
          <cell r="M40" t="str">
            <v>Alt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 t="str">
            <v>N/A</v>
          </cell>
          <cell r="T40">
            <v>22.5</v>
          </cell>
          <cell r="U40">
            <v>20.400000000000002</v>
          </cell>
          <cell r="V40">
            <v>20.55</v>
          </cell>
          <cell r="W40">
            <v>300</v>
          </cell>
          <cell r="X40">
            <v>0.04</v>
          </cell>
        </row>
        <row r="41">
          <cell r="B41" t="str">
            <v>Popham Creek Living Shoreline</v>
          </cell>
          <cell r="C41" t="str">
            <v>02-13-10-04</v>
          </cell>
          <cell r="D41" t="str">
            <v>SHST</v>
          </cell>
          <cell r="E41" t="str">
            <v>N/A</v>
          </cell>
          <cell r="F41" t="str">
            <v>N/A</v>
          </cell>
          <cell r="H41" t="str">
            <v>N/A</v>
          </cell>
          <cell r="I41" t="str">
            <v>N/A</v>
          </cell>
          <cell r="J41" t="str">
            <v>N/A</v>
          </cell>
          <cell r="K41" t="str">
            <v>N/A</v>
          </cell>
          <cell r="L41">
            <v>16.600000000000001</v>
          </cell>
          <cell r="M41" t="str">
            <v>Alt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 t="str">
            <v>N/A</v>
          </cell>
          <cell r="T41">
            <v>31.125</v>
          </cell>
          <cell r="U41">
            <v>28.220000000000002</v>
          </cell>
          <cell r="V41">
            <v>28.427499999999998</v>
          </cell>
          <cell r="W41">
            <v>415</v>
          </cell>
          <cell r="X41">
            <v>0.04</v>
          </cell>
        </row>
        <row r="42">
          <cell r="B42" t="str">
            <v>YMCA Camp Letts Living Shoreline</v>
          </cell>
          <cell r="C42" t="str">
            <v>02-13-10-04</v>
          </cell>
          <cell r="D42" t="str">
            <v>SHST</v>
          </cell>
          <cell r="E42" t="str">
            <v>N/A</v>
          </cell>
          <cell r="F42" t="str">
            <v>N/A</v>
          </cell>
          <cell r="H42" t="str">
            <v>N/A</v>
          </cell>
          <cell r="I42" t="str">
            <v>N/A</v>
          </cell>
          <cell r="J42" t="str">
            <v>N/A</v>
          </cell>
          <cell r="K42" t="str">
            <v>N/A</v>
          </cell>
          <cell r="L42">
            <v>38.4</v>
          </cell>
          <cell r="M42" t="str">
            <v>Alt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 t="str">
            <v>N/A</v>
          </cell>
          <cell r="T42">
            <v>72</v>
          </cell>
          <cell r="U42">
            <v>65.28</v>
          </cell>
          <cell r="V42">
            <v>65.760000000000005</v>
          </cell>
          <cell r="W42">
            <v>960</v>
          </cell>
          <cell r="X42">
            <v>0.04</v>
          </cell>
        </row>
        <row r="43">
          <cell r="B43" t="str">
            <v>Bear Neck Creek Living Shoreline</v>
          </cell>
          <cell r="C43" t="str">
            <v>02-13-10-04</v>
          </cell>
          <cell r="D43" t="str">
            <v>SHST</v>
          </cell>
          <cell r="E43" t="str">
            <v>N/A</v>
          </cell>
          <cell r="F43" t="str">
            <v>N/A</v>
          </cell>
          <cell r="H43" t="str">
            <v>N/A</v>
          </cell>
          <cell r="I43" t="str">
            <v>N/A</v>
          </cell>
          <cell r="J43" t="str">
            <v>N/A</v>
          </cell>
          <cell r="K43" t="str">
            <v>N/A</v>
          </cell>
          <cell r="L43">
            <v>5</v>
          </cell>
          <cell r="M43" t="str">
            <v>Alt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 t="str">
            <v>N/A</v>
          </cell>
          <cell r="T43">
            <v>9.375</v>
          </cell>
          <cell r="U43">
            <v>8.5</v>
          </cell>
          <cell r="V43">
            <v>8.5625</v>
          </cell>
          <cell r="W43">
            <v>125</v>
          </cell>
          <cell r="X43">
            <v>0.04</v>
          </cell>
        </row>
        <row r="44">
          <cell r="B44" t="str">
            <v>Total</v>
          </cell>
          <cell r="L44">
            <v>130.89000000000001</v>
          </cell>
          <cell r="T44">
            <v>2600.4347188488855</v>
          </cell>
          <cell r="U44">
            <v>397.93267229260357</v>
          </cell>
          <cell r="V44">
            <v>240.97538314395661</v>
          </cell>
          <cell r="W44">
            <v>4869</v>
          </cell>
          <cell r="Y44">
            <v>2993199.6100000003</v>
          </cell>
        </row>
        <row r="45">
          <cell r="B45" t="str">
            <v>Fiscal Year Total</v>
          </cell>
          <cell r="L45">
            <v>169.28276851915751</v>
          </cell>
          <cell r="T45">
            <v>3253.4584510703662</v>
          </cell>
          <cell r="U45">
            <v>460.93690797986602</v>
          </cell>
          <cell r="V45">
            <v>258.31661607519243</v>
          </cell>
          <cell r="W45">
            <v>4869</v>
          </cell>
          <cell r="Y45">
            <v>4083695.0700000003</v>
          </cell>
        </row>
        <row r="50">
          <cell r="L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L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L52">
            <v>5</v>
          </cell>
          <cell r="T52">
            <v>37.5</v>
          </cell>
          <cell r="U52">
            <v>34</v>
          </cell>
          <cell r="V52">
            <v>22450</v>
          </cell>
        </row>
        <row r="53">
          <cell r="L53">
            <v>28.279435124887311</v>
          </cell>
          <cell r="T53">
            <v>545.52015777191241</v>
          </cell>
          <cell r="U53">
            <v>51.133070543843047</v>
          </cell>
          <cell r="V53">
            <v>27745.555963642622</v>
          </cell>
        </row>
        <row r="54">
          <cell r="L54">
            <v>34.852194250105967</v>
          </cell>
          <cell r="T54">
            <v>2240.1016706060655</v>
          </cell>
          <cell r="U54">
            <v>201.18526348457272</v>
          </cell>
          <cell r="V54">
            <v>142773.14903738804</v>
          </cell>
        </row>
        <row r="55">
          <cell r="L55">
            <v>39.151139144164205</v>
          </cell>
          <cell r="T55">
            <v>317.83662269238852</v>
          </cell>
          <cell r="U55">
            <v>72.618573951450244</v>
          </cell>
          <cell r="V55">
            <v>118164.52714935419</v>
          </cell>
        </row>
        <row r="56">
          <cell r="L56">
            <v>60</v>
          </cell>
          <cell r="T56">
            <v>112.5</v>
          </cell>
          <cell r="U56">
            <v>102</v>
          </cell>
          <cell r="V56">
            <v>205500</v>
          </cell>
        </row>
        <row r="57">
          <cell r="L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L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L59">
            <v>2</v>
          </cell>
          <cell r="T59">
            <v>0</v>
          </cell>
          <cell r="U59">
            <v>0</v>
          </cell>
          <cell r="V59">
            <v>0</v>
          </cell>
        </row>
        <row r="60">
          <cell r="L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L61">
            <v>0</v>
          </cell>
          <cell r="T61">
            <v>0</v>
          </cell>
          <cell r="U61">
            <v>0</v>
          </cell>
          <cell r="V61">
            <v>0</v>
          </cell>
        </row>
        <row r="63">
          <cell r="T63">
            <v>3253.4584510703667</v>
          </cell>
          <cell r="U63">
            <v>460.93690797986596</v>
          </cell>
          <cell r="V63">
            <v>516633.23215038481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I11" sqref="I11"/>
    </sheetView>
  </sheetViews>
  <sheetFormatPr defaultRowHeight="15" x14ac:dyDescent="0.25"/>
  <cols>
    <col min="1" max="1" width="51.28515625" customWidth="1"/>
    <col min="2" max="2" width="15.7109375" customWidth="1"/>
    <col min="3" max="3" width="23.5703125" customWidth="1"/>
    <col min="4" max="4" width="22.28515625" customWidth="1"/>
    <col min="5" max="5" width="23.5703125" customWidth="1"/>
    <col min="6" max="6" width="14.7109375" customWidth="1"/>
  </cols>
  <sheetData>
    <row r="1" spans="1:6" ht="18.75" x14ac:dyDescent="0.3">
      <c r="A1" s="11" t="s">
        <v>147</v>
      </c>
    </row>
    <row r="2" spans="1:6" x14ac:dyDescent="0.25">
      <c r="A2" s="5" t="s">
        <v>115</v>
      </c>
      <c r="B2" s="5" t="s">
        <v>100</v>
      </c>
      <c r="C2" s="5" t="s">
        <v>116</v>
      </c>
      <c r="D2" s="5" t="s">
        <v>101</v>
      </c>
      <c r="E2" s="5" t="s">
        <v>117</v>
      </c>
      <c r="F2" s="5" t="s">
        <v>0</v>
      </c>
    </row>
    <row r="3" spans="1:6" x14ac:dyDescent="0.25">
      <c r="A3" s="1" t="s">
        <v>1</v>
      </c>
      <c r="B3" s="6">
        <v>540</v>
      </c>
      <c r="C3" s="1" t="s">
        <v>2</v>
      </c>
      <c r="D3" s="1" t="s">
        <v>3</v>
      </c>
      <c r="E3" s="1" t="s">
        <v>4</v>
      </c>
      <c r="F3" s="2">
        <v>58000</v>
      </c>
    </row>
    <row r="4" spans="1:6" x14ac:dyDescent="0.25">
      <c r="A4" s="1" t="s">
        <v>5</v>
      </c>
      <c r="B4" s="6">
        <v>600</v>
      </c>
      <c r="C4" s="1" t="s">
        <v>6</v>
      </c>
      <c r="D4" s="1" t="s">
        <v>7</v>
      </c>
      <c r="E4" s="1" t="s">
        <v>8</v>
      </c>
      <c r="F4" s="2">
        <v>338333.3333</v>
      </c>
    </row>
    <row r="5" spans="1:6" x14ac:dyDescent="0.25">
      <c r="A5" s="1" t="s">
        <v>9</v>
      </c>
      <c r="B5" s="6">
        <v>900</v>
      </c>
      <c r="C5" s="1" t="s">
        <v>10</v>
      </c>
      <c r="D5" s="1" t="s">
        <v>7</v>
      </c>
      <c r="E5" s="1" t="s">
        <v>8</v>
      </c>
      <c r="F5" s="2">
        <v>338333.3333</v>
      </c>
    </row>
    <row r="6" spans="1:6" x14ac:dyDescent="0.25">
      <c r="A6" s="1" t="s">
        <v>11</v>
      </c>
      <c r="B6" s="6">
        <v>200</v>
      </c>
      <c r="C6" s="1" t="s">
        <v>12</v>
      </c>
      <c r="D6" s="1" t="s">
        <v>7</v>
      </c>
      <c r="E6" s="1" t="s">
        <v>13</v>
      </c>
      <c r="F6" s="2">
        <v>0</v>
      </c>
    </row>
    <row r="7" spans="1:6" x14ac:dyDescent="0.25">
      <c r="A7" s="1" t="s">
        <v>14</v>
      </c>
      <c r="B7" s="6">
        <v>350</v>
      </c>
      <c r="C7" s="1" t="s">
        <v>80</v>
      </c>
      <c r="D7" s="1" t="s">
        <v>7</v>
      </c>
      <c r="E7" s="1" t="s">
        <v>4</v>
      </c>
      <c r="F7" s="2">
        <v>95000</v>
      </c>
    </row>
    <row r="8" spans="1:6" x14ac:dyDescent="0.25">
      <c r="A8" s="1" t="s">
        <v>16</v>
      </c>
      <c r="B8" s="6">
        <v>300</v>
      </c>
      <c r="C8" s="1" t="s">
        <v>10</v>
      </c>
      <c r="D8" s="1" t="s">
        <v>7</v>
      </c>
      <c r="E8" s="1" t="s">
        <v>4</v>
      </c>
      <c r="F8" s="2">
        <v>80000</v>
      </c>
    </row>
    <row r="9" spans="1:6" x14ac:dyDescent="0.25">
      <c r="A9" s="1" t="s">
        <v>17</v>
      </c>
      <c r="B9" s="6">
        <v>250</v>
      </c>
      <c r="C9" s="1" t="s">
        <v>10</v>
      </c>
      <c r="D9" s="1" t="s">
        <v>7</v>
      </c>
      <c r="E9" s="1" t="s">
        <v>18</v>
      </c>
      <c r="F9" s="2">
        <v>120000</v>
      </c>
    </row>
    <row r="10" spans="1:6" x14ac:dyDescent="0.25">
      <c r="A10" s="1" t="s">
        <v>19</v>
      </c>
      <c r="B10" s="6">
        <v>275</v>
      </c>
      <c r="C10" s="1" t="s">
        <v>10</v>
      </c>
      <c r="D10" s="1" t="s">
        <v>7</v>
      </c>
      <c r="E10" s="1" t="s">
        <v>8</v>
      </c>
      <c r="F10" s="2">
        <v>194373</v>
      </c>
    </row>
    <row r="11" spans="1:6" x14ac:dyDescent="0.25">
      <c r="A11" s="1" t="s">
        <v>20</v>
      </c>
      <c r="B11" s="6">
        <v>100</v>
      </c>
      <c r="C11" s="1" t="s">
        <v>21</v>
      </c>
      <c r="D11" s="1" t="s">
        <v>7</v>
      </c>
      <c r="E11" s="1" t="s">
        <v>8</v>
      </c>
      <c r="F11" s="2">
        <v>0</v>
      </c>
    </row>
    <row r="12" spans="1:6" x14ac:dyDescent="0.25">
      <c r="A12" s="1" t="s">
        <v>22</v>
      </c>
      <c r="B12" s="6">
        <v>200</v>
      </c>
      <c r="C12" s="1" t="s">
        <v>23</v>
      </c>
      <c r="D12" s="1" t="s">
        <v>3</v>
      </c>
      <c r="E12" s="1" t="s">
        <v>8</v>
      </c>
      <c r="F12" s="2">
        <v>80000</v>
      </c>
    </row>
    <row r="13" spans="1:6" x14ac:dyDescent="0.25">
      <c r="A13" s="1" t="s">
        <v>24</v>
      </c>
      <c r="B13" s="6">
        <v>1800</v>
      </c>
      <c r="C13" s="1" t="s">
        <v>25</v>
      </c>
      <c r="D13" s="1" t="s">
        <v>7</v>
      </c>
      <c r="E13" s="1" t="s">
        <v>13</v>
      </c>
      <c r="F13" s="2">
        <v>934000</v>
      </c>
    </row>
    <row r="14" spans="1:6" x14ac:dyDescent="0.25">
      <c r="A14" s="1" t="s">
        <v>26</v>
      </c>
      <c r="B14" s="6">
        <v>1494</v>
      </c>
      <c r="C14" s="1" t="s">
        <v>27</v>
      </c>
      <c r="D14" s="1" t="s">
        <v>7</v>
      </c>
      <c r="E14" s="1" t="s">
        <v>13</v>
      </c>
      <c r="F14" s="2">
        <v>1404000</v>
      </c>
    </row>
    <row r="15" spans="1:6" x14ac:dyDescent="0.25">
      <c r="A15" s="1" t="s">
        <v>28</v>
      </c>
      <c r="B15" s="6">
        <v>200</v>
      </c>
      <c r="C15" s="1" t="s">
        <v>29</v>
      </c>
      <c r="D15" s="1" t="s">
        <v>3</v>
      </c>
      <c r="E15" s="1" t="s">
        <v>4</v>
      </c>
      <c r="F15" s="2">
        <v>80000</v>
      </c>
    </row>
    <row r="16" spans="1:6" x14ac:dyDescent="0.25">
      <c r="A16" s="1" t="s">
        <v>30</v>
      </c>
      <c r="B16" s="6">
        <v>600</v>
      </c>
      <c r="C16" s="1" t="s">
        <v>31</v>
      </c>
      <c r="D16" s="1" t="s">
        <v>3</v>
      </c>
      <c r="E16" s="1" t="s">
        <v>4</v>
      </c>
      <c r="F16" s="2">
        <v>240000</v>
      </c>
    </row>
    <row r="17" spans="1:6" x14ac:dyDescent="0.25">
      <c r="A17" s="1" t="s">
        <v>32</v>
      </c>
      <c r="B17" s="6">
        <v>200</v>
      </c>
      <c r="C17" s="1" t="s">
        <v>15</v>
      </c>
      <c r="D17" s="1" t="s">
        <v>3</v>
      </c>
      <c r="E17" s="1" t="s">
        <v>4</v>
      </c>
      <c r="F17" s="2">
        <v>80000</v>
      </c>
    </row>
    <row r="18" spans="1:6" x14ac:dyDescent="0.25">
      <c r="A18" s="1" t="s">
        <v>33</v>
      </c>
      <c r="B18" s="6">
        <v>250</v>
      </c>
      <c r="C18" s="1" t="s">
        <v>34</v>
      </c>
      <c r="D18" s="1" t="s">
        <v>7</v>
      </c>
      <c r="E18" s="1" t="s">
        <v>4</v>
      </c>
      <c r="F18" s="2">
        <v>0</v>
      </c>
    </row>
    <row r="19" spans="1:6" x14ac:dyDescent="0.25">
      <c r="A19" s="1" t="s">
        <v>35</v>
      </c>
      <c r="B19" s="6">
        <v>200</v>
      </c>
      <c r="C19" s="1" t="s">
        <v>36</v>
      </c>
      <c r="D19" s="1" t="s">
        <v>7</v>
      </c>
      <c r="E19" s="1" t="s">
        <v>13</v>
      </c>
      <c r="F19" s="2">
        <v>55000</v>
      </c>
    </row>
    <row r="20" spans="1:6" x14ac:dyDescent="0.25">
      <c r="A20" s="1" t="s">
        <v>37</v>
      </c>
      <c r="B20" s="6">
        <v>2200</v>
      </c>
      <c r="C20" s="1" t="s">
        <v>38</v>
      </c>
      <c r="D20" s="1" t="s">
        <v>7</v>
      </c>
      <c r="E20" s="1" t="s">
        <v>8</v>
      </c>
      <c r="F20" s="2">
        <v>334274</v>
      </c>
    </row>
    <row r="21" spans="1:6" x14ac:dyDescent="0.25">
      <c r="A21" s="1" t="s">
        <v>39</v>
      </c>
      <c r="B21" s="6">
        <v>1100</v>
      </c>
      <c r="C21" s="1" t="s">
        <v>34</v>
      </c>
      <c r="D21" s="1" t="s">
        <v>7</v>
      </c>
      <c r="E21" s="1" t="s">
        <v>40</v>
      </c>
      <c r="F21" s="2">
        <v>446222</v>
      </c>
    </row>
    <row r="22" spans="1:6" x14ac:dyDescent="0.25">
      <c r="A22" s="1" t="s">
        <v>41</v>
      </c>
      <c r="B22" s="6">
        <v>1000</v>
      </c>
      <c r="C22" s="1"/>
      <c r="D22" s="1" t="s">
        <v>7</v>
      </c>
      <c r="E22" s="1" t="s">
        <v>42</v>
      </c>
      <c r="F22" s="2">
        <v>453548</v>
      </c>
    </row>
    <row r="23" spans="1:6" x14ac:dyDescent="0.25">
      <c r="A23" s="1" t="s">
        <v>43</v>
      </c>
      <c r="B23" s="6">
        <v>360</v>
      </c>
      <c r="C23" s="1" t="s">
        <v>44</v>
      </c>
      <c r="D23" s="1" t="s">
        <v>7</v>
      </c>
      <c r="E23" s="1" t="s">
        <v>8</v>
      </c>
      <c r="F23" s="2">
        <v>297667</v>
      </c>
    </row>
    <row r="24" spans="1:6" x14ac:dyDescent="0.25">
      <c r="A24" s="1" t="s">
        <v>45</v>
      </c>
      <c r="B24" s="6">
        <v>250</v>
      </c>
      <c r="C24" s="1" t="s">
        <v>44</v>
      </c>
      <c r="D24" s="1" t="s">
        <v>7</v>
      </c>
      <c r="E24" s="1" t="s">
        <v>8</v>
      </c>
      <c r="F24" s="2">
        <v>297667</v>
      </c>
    </row>
    <row r="25" spans="1:6" x14ac:dyDescent="0.25">
      <c r="A25" s="1" t="s">
        <v>46</v>
      </c>
      <c r="B25" s="6">
        <v>750</v>
      </c>
      <c r="C25" s="1" t="s">
        <v>44</v>
      </c>
      <c r="D25" s="1" t="s">
        <v>7</v>
      </c>
      <c r="E25" s="1" t="s">
        <v>8</v>
      </c>
      <c r="F25" s="2">
        <v>297667</v>
      </c>
    </row>
    <row r="26" spans="1:6" x14ac:dyDescent="0.25">
      <c r="A26" s="1" t="s">
        <v>47</v>
      </c>
      <c r="B26" s="6">
        <v>950</v>
      </c>
      <c r="C26" s="1" t="s">
        <v>48</v>
      </c>
      <c r="D26" s="1" t="s">
        <v>7</v>
      </c>
      <c r="E26" s="1" t="s">
        <v>49</v>
      </c>
      <c r="F26" s="2">
        <v>480000</v>
      </c>
    </row>
    <row r="27" spans="1:6" x14ac:dyDescent="0.25">
      <c r="A27" s="1" t="s">
        <v>50</v>
      </c>
      <c r="B27" s="6">
        <v>500</v>
      </c>
      <c r="C27" s="1" t="s">
        <v>51</v>
      </c>
      <c r="D27" s="1" t="s">
        <v>7</v>
      </c>
      <c r="E27" s="1" t="s">
        <v>42</v>
      </c>
      <c r="F27" s="2">
        <v>412164.25</v>
      </c>
    </row>
    <row r="28" spans="1:6" x14ac:dyDescent="0.25">
      <c r="A28" s="1" t="s">
        <v>52</v>
      </c>
      <c r="B28" s="6">
        <v>375</v>
      </c>
      <c r="C28" s="1" t="s">
        <v>53</v>
      </c>
      <c r="D28" s="1" t="s">
        <v>7</v>
      </c>
      <c r="E28" s="1" t="s">
        <v>4</v>
      </c>
      <c r="F28" s="2">
        <v>1061566</v>
      </c>
    </row>
    <row r="29" spans="1:6" x14ac:dyDescent="0.25">
      <c r="A29" s="1" t="s">
        <v>54</v>
      </c>
      <c r="B29" s="6">
        <v>275</v>
      </c>
      <c r="C29" s="1" t="s">
        <v>55</v>
      </c>
      <c r="D29" s="1" t="s">
        <v>7</v>
      </c>
      <c r="E29" s="1" t="s">
        <v>42</v>
      </c>
      <c r="F29" s="2">
        <v>148947</v>
      </c>
    </row>
    <row r="30" spans="1:6" x14ac:dyDescent="0.25">
      <c r="A30" s="1" t="s">
        <v>56</v>
      </c>
      <c r="B30" s="6">
        <v>285</v>
      </c>
      <c r="C30" s="1" t="s">
        <v>10</v>
      </c>
      <c r="D30" s="1" t="s">
        <v>7</v>
      </c>
      <c r="E30" s="1" t="s">
        <v>40</v>
      </c>
      <c r="F30" s="2">
        <v>370000</v>
      </c>
    </row>
    <row r="31" spans="1:6" x14ac:dyDescent="0.25">
      <c r="A31" s="1" t="s">
        <v>57</v>
      </c>
      <c r="B31" s="6">
        <v>3000</v>
      </c>
      <c r="C31" s="1" t="s">
        <v>10</v>
      </c>
      <c r="D31" s="1" t="s">
        <v>7</v>
      </c>
      <c r="E31" s="1" t="s">
        <v>40</v>
      </c>
      <c r="F31" s="2">
        <v>3438000</v>
      </c>
    </row>
    <row r="32" spans="1:6" x14ac:dyDescent="0.25">
      <c r="A32" s="1" t="s">
        <v>58</v>
      </c>
      <c r="B32" s="6">
        <v>900</v>
      </c>
      <c r="C32" s="1" t="s">
        <v>10</v>
      </c>
      <c r="D32" s="1" t="s">
        <v>7</v>
      </c>
      <c r="E32" s="1" t="s">
        <v>13</v>
      </c>
      <c r="F32" s="2">
        <v>714000</v>
      </c>
    </row>
    <row r="33" spans="1:6" x14ac:dyDescent="0.25">
      <c r="A33" s="1" t="s">
        <v>59</v>
      </c>
      <c r="B33" s="6">
        <v>175</v>
      </c>
      <c r="C33" s="1"/>
      <c r="D33" s="1" t="s">
        <v>7</v>
      </c>
      <c r="E33" s="1" t="s">
        <v>40</v>
      </c>
      <c r="F33" s="2">
        <v>201296</v>
      </c>
    </row>
    <row r="34" spans="1:6" x14ac:dyDescent="0.25">
      <c r="A34" s="1" t="s">
        <v>60</v>
      </c>
      <c r="B34" s="6">
        <v>546</v>
      </c>
      <c r="C34" s="1" t="s">
        <v>44</v>
      </c>
      <c r="D34" s="1" t="s">
        <v>7</v>
      </c>
      <c r="E34" s="1" t="s">
        <v>8</v>
      </c>
      <c r="F34" s="2">
        <v>15000</v>
      </c>
    </row>
    <row r="35" spans="1:6" x14ac:dyDescent="0.25">
      <c r="A35" s="1" t="s">
        <v>61</v>
      </c>
      <c r="B35" s="6">
        <v>2016</v>
      </c>
      <c r="C35" s="1" t="s">
        <v>21</v>
      </c>
      <c r="D35" s="1" t="s">
        <v>7</v>
      </c>
      <c r="E35" s="1" t="s">
        <v>13</v>
      </c>
      <c r="F35" s="2">
        <v>1238000</v>
      </c>
    </row>
    <row r="36" spans="1:6" x14ac:dyDescent="0.25">
      <c r="A36" s="1" t="s">
        <v>62</v>
      </c>
      <c r="B36" s="6">
        <v>1000</v>
      </c>
      <c r="C36" s="1" t="s">
        <v>63</v>
      </c>
      <c r="D36" s="1" t="s">
        <v>7</v>
      </c>
      <c r="E36" s="1" t="s">
        <v>4</v>
      </c>
      <c r="F36" s="2">
        <v>379108</v>
      </c>
    </row>
    <row r="37" spans="1:6" x14ac:dyDescent="0.25">
      <c r="A37" s="1" t="s">
        <v>64</v>
      </c>
      <c r="B37" s="6">
        <v>475</v>
      </c>
      <c r="C37" s="1" t="s">
        <v>65</v>
      </c>
      <c r="D37" s="1" t="s">
        <v>7</v>
      </c>
      <c r="E37" s="1" t="s">
        <v>40</v>
      </c>
      <c r="F37" s="2">
        <v>425000</v>
      </c>
    </row>
    <row r="38" spans="1:6" x14ac:dyDescent="0.25">
      <c r="A38" s="1" t="s">
        <v>66</v>
      </c>
      <c r="B38" s="6">
        <v>275</v>
      </c>
      <c r="C38" s="1" t="s">
        <v>67</v>
      </c>
      <c r="D38" s="1" t="s">
        <v>7</v>
      </c>
      <c r="E38" s="1" t="s">
        <v>42</v>
      </c>
      <c r="F38" s="2">
        <v>271676</v>
      </c>
    </row>
    <row r="39" spans="1:6" x14ac:dyDescent="0.25">
      <c r="A39" s="1" t="s">
        <v>68</v>
      </c>
      <c r="B39" s="6">
        <v>950</v>
      </c>
      <c r="C39" s="1" t="s">
        <v>6</v>
      </c>
      <c r="D39" s="1" t="s">
        <v>7</v>
      </c>
      <c r="E39" s="1" t="s">
        <v>40</v>
      </c>
      <c r="F39" s="2">
        <v>590276</v>
      </c>
    </row>
    <row r="40" spans="1:6" x14ac:dyDescent="0.25">
      <c r="A40" s="1" t="s">
        <v>69</v>
      </c>
      <c r="B40" s="6">
        <v>450</v>
      </c>
      <c r="C40" s="1" t="s">
        <v>70</v>
      </c>
      <c r="D40" s="1" t="s">
        <v>7</v>
      </c>
      <c r="E40" s="1" t="s">
        <v>40</v>
      </c>
      <c r="F40" s="2">
        <v>785000</v>
      </c>
    </row>
    <row r="41" spans="1:6" x14ac:dyDescent="0.25">
      <c r="A41" s="1" t="s">
        <v>71</v>
      </c>
      <c r="B41" s="6">
        <v>500</v>
      </c>
      <c r="C41" s="1" t="s">
        <v>10</v>
      </c>
      <c r="D41" s="1" t="s">
        <v>7</v>
      </c>
      <c r="E41" s="1" t="s">
        <v>40</v>
      </c>
      <c r="F41" s="2">
        <v>74000</v>
      </c>
    </row>
    <row r="42" spans="1:6" x14ac:dyDescent="0.25">
      <c r="A42" s="1" t="s">
        <v>72</v>
      </c>
      <c r="B42" s="6">
        <v>1050</v>
      </c>
      <c r="C42" s="1" t="s">
        <v>73</v>
      </c>
      <c r="D42" s="1" t="s">
        <v>7</v>
      </c>
      <c r="E42" s="1" t="s">
        <v>4</v>
      </c>
      <c r="F42" s="2">
        <v>706053</v>
      </c>
    </row>
    <row r="43" spans="1:6" x14ac:dyDescent="0.25">
      <c r="A43" s="1" t="s">
        <v>74</v>
      </c>
      <c r="B43" s="6">
        <v>2000</v>
      </c>
      <c r="C43" s="1" t="s">
        <v>75</v>
      </c>
      <c r="D43" s="1" t="s">
        <v>7</v>
      </c>
      <c r="E43" s="1" t="s">
        <v>8</v>
      </c>
      <c r="F43" s="2">
        <v>819000</v>
      </c>
    </row>
    <row r="44" spans="1:6" x14ac:dyDescent="0.25">
      <c r="A44" s="1" t="s">
        <v>76</v>
      </c>
      <c r="B44" s="6">
        <v>2000</v>
      </c>
      <c r="C44" s="1"/>
      <c r="D44" s="1" t="s">
        <v>7</v>
      </c>
      <c r="E44" s="1" t="s">
        <v>4</v>
      </c>
      <c r="F44" s="2">
        <v>0</v>
      </c>
    </row>
    <row r="45" spans="1:6" x14ac:dyDescent="0.25">
      <c r="A45" s="1" t="s">
        <v>77</v>
      </c>
      <c r="B45" s="6">
        <v>375</v>
      </c>
      <c r="C45" s="1" t="s">
        <v>78</v>
      </c>
      <c r="D45" s="1" t="s">
        <v>7</v>
      </c>
      <c r="E45" s="1" t="s">
        <v>40</v>
      </c>
      <c r="F45" s="2">
        <v>567000</v>
      </c>
    </row>
    <row r="46" spans="1:6" x14ac:dyDescent="0.25">
      <c r="A46" s="1" t="s">
        <v>79</v>
      </c>
      <c r="B46" s="6">
        <v>200</v>
      </c>
      <c r="C46" s="1" t="s">
        <v>80</v>
      </c>
      <c r="D46" s="1" t="s">
        <v>7</v>
      </c>
      <c r="E46" s="1" t="s">
        <v>8</v>
      </c>
      <c r="F46" s="2">
        <v>447000</v>
      </c>
    </row>
    <row r="47" spans="1:6" x14ac:dyDescent="0.25">
      <c r="A47" s="1" t="s">
        <v>81</v>
      </c>
      <c r="B47" s="6">
        <v>200</v>
      </c>
      <c r="C47" s="1" t="s">
        <v>82</v>
      </c>
      <c r="D47" s="1" t="s">
        <v>7</v>
      </c>
      <c r="E47" s="1" t="s">
        <v>8</v>
      </c>
      <c r="F47" s="2">
        <v>0</v>
      </c>
    </row>
    <row r="48" spans="1:6" x14ac:dyDescent="0.25">
      <c r="A48" s="1" t="s">
        <v>83</v>
      </c>
      <c r="B48" s="6">
        <v>1000</v>
      </c>
      <c r="C48" s="1" t="s">
        <v>84</v>
      </c>
      <c r="D48" s="1" t="s">
        <v>7</v>
      </c>
      <c r="E48" s="1" t="s">
        <v>13</v>
      </c>
      <c r="F48" s="2">
        <v>0</v>
      </c>
    </row>
    <row r="49" spans="1:6" x14ac:dyDescent="0.25">
      <c r="A49" s="1" t="s">
        <v>85</v>
      </c>
      <c r="B49" s="6">
        <v>185</v>
      </c>
      <c r="C49" s="1" t="s">
        <v>80</v>
      </c>
      <c r="D49" s="1" t="s">
        <v>7</v>
      </c>
      <c r="E49" s="1" t="s">
        <v>8</v>
      </c>
      <c r="F49" s="2">
        <v>717986.2</v>
      </c>
    </row>
    <row r="50" spans="1:6" x14ac:dyDescent="0.25">
      <c r="A50" s="1" t="s">
        <v>86</v>
      </c>
      <c r="B50" s="6">
        <v>1250</v>
      </c>
      <c r="C50" s="1" t="s">
        <v>84</v>
      </c>
      <c r="D50" s="1" t="s">
        <v>7</v>
      </c>
      <c r="E50" s="1" t="s">
        <v>40</v>
      </c>
      <c r="F50" s="2">
        <v>462714</v>
      </c>
    </row>
    <row r="51" spans="1:6" x14ac:dyDescent="0.25">
      <c r="A51" s="1" t="s">
        <v>87</v>
      </c>
      <c r="B51" s="6">
        <v>639</v>
      </c>
      <c r="C51" s="1" t="s">
        <v>36</v>
      </c>
      <c r="D51" s="1" t="s">
        <v>7</v>
      </c>
      <c r="E51" s="1" t="s">
        <v>8</v>
      </c>
      <c r="F51" s="2">
        <v>30000</v>
      </c>
    </row>
    <row r="52" spans="1:6" x14ac:dyDescent="0.25">
      <c r="A52" s="1" t="s">
        <v>88</v>
      </c>
      <c r="B52" s="6">
        <v>500</v>
      </c>
      <c r="C52" s="1" t="s">
        <v>36</v>
      </c>
      <c r="D52" s="1" t="s">
        <v>7</v>
      </c>
      <c r="E52" s="1" t="s">
        <v>13</v>
      </c>
      <c r="F52" s="2">
        <v>96000</v>
      </c>
    </row>
    <row r="53" spans="1:6" x14ac:dyDescent="0.25">
      <c r="A53" s="1" t="s">
        <v>89</v>
      </c>
      <c r="B53" s="6">
        <v>650</v>
      </c>
      <c r="C53" s="1" t="s">
        <v>78</v>
      </c>
      <c r="D53" s="1" t="s">
        <v>7</v>
      </c>
      <c r="E53" s="1" t="s">
        <v>90</v>
      </c>
      <c r="F53" s="2">
        <v>121000</v>
      </c>
    </row>
    <row r="54" spans="1:6" x14ac:dyDescent="0.25">
      <c r="A54" s="1" t="s">
        <v>91</v>
      </c>
      <c r="B54" s="6">
        <v>1050</v>
      </c>
      <c r="C54" s="1"/>
      <c r="D54" s="1" t="s">
        <v>7</v>
      </c>
      <c r="E54" s="1" t="s">
        <v>18</v>
      </c>
      <c r="F54" s="2">
        <v>0</v>
      </c>
    </row>
    <row r="55" spans="1:6" x14ac:dyDescent="0.25">
      <c r="A55" s="1" t="s">
        <v>92</v>
      </c>
      <c r="B55" s="6">
        <v>400</v>
      </c>
      <c r="C55" s="1"/>
      <c r="D55" s="1" t="s">
        <v>7</v>
      </c>
      <c r="E55" s="1" t="s">
        <v>42</v>
      </c>
      <c r="F55" s="2">
        <v>0</v>
      </c>
    </row>
    <row r="56" spans="1:6" x14ac:dyDescent="0.25">
      <c r="A56" s="1" t="s">
        <v>93</v>
      </c>
      <c r="B56" s="6">
        <v>100</v>
      </c>
      <c r="C56" s="1"/>
      <c r="D56" s="1" t="s">
        <v>7</v>
      </c>
      <c r="E56" s="1" t="s">
        <v>90</v>
      </c>
      <c r="F56" s="2">
        <v>0</v>
      </c>
    </row>
    <row r="57" spans="1:6" x14ac:dyDescent="0.25">
      <c r="A57" s="1" t="s">
        <v>94</v>
      </c>
      <c r="B57" s="6">
        <v>560</v>
      </c>
      <c r="C57" s="1" t="s">
        <v>95</v>
      </c>
      <c r="D57" s="1" t="s">
        <v>7</v>
      </c>
      <c r="E57" s="1" t="s">
        <v>40</v>
      </c>
      <c r="F57" s="2">
        <v>583790.65</v>
      </c>
    </row>
    <row r="58" spans="1:6" x14ac:dyDescent="0.25">
      <c r="A58" s="1" t="s">
        <v>96</v>
      </c>
      <c r="B58" s="6">
        <v>300</v>
      </c>
      <c r="C58" s="1" t="s">
        <v>84</v>
      </c>
      <c r="D58" s="1" t="s">
        <v>7</v>
      </c>
      <c r="E58" s="1" t="s">
        <v>8</v>
      </c>
      <c r="F58" s="2">
        <v>0</v>
      </c>
    </row>
    <row r="59" spans="1:6" x14ac:dyDescent="0.25">
      <c r="A59" s="1" t="s">
        <v>97</v>
      </c>
      <c r="B59" s="6">
        <v>200</v>
      </c>
      <c r="C59" s="1" t="s">
        <v>15</v>
      </c>
      <c r="D59" s="1" t="s">
        <v>3</v>
      </c>
      <c r="E59" s="1" t="s">
        <v>8</v>
      </c>
      <c r="F59" s="2">
        <v>150</v>
      </c>
    </row>
    <row r="60" spans="1:6" x14ac:dyDescent="0.25">
      <c r="A60" s="1" t="s">
        <v>98</v>
      </c>
      <c r="B60" s="6">
        <v>300</v>
      </c>
      <c r="C60" s="1" t="s">
        <v>70</v>
      </c>
      <c r="D60" s="1" t="s">
        <v>7</v>
      </c>
      <c r="E60" s="1" t="s">
        <v>40</v>
      </c>
      <c r="F60" s="2">
        <v>434209</v>
      </c>
    </row>
    <row r="61" spans="1:6" x14ac:dyDescent="0.25">
      <c r="A61" s="1" t="s">
        <v>99</v>
      </c>
      <c r="B61" s="6">
        <v>600</v>
      </c>
      <c r="C61" s="1" t="s">
        <v>82</v>
      </c>
      <c r="D61" s="1" t="s">
        <v>7</v>
      </c>
      <c r="E61" s="1" t="s">
        <v>8</v>
      </c>
      <c r="F61" s="2">
        <v>450000</v>
      </c>
    </row>
    <row r="62" spans="1:6" x14ac:dyDescent="0.25">
      <c r="A62" s="3" t="s">
        <v>102</v>
      </c>
      <c r="B62" s="6">
        <v>0</v>
      </c>
      <c r="C62" s="4">
        <v>41744</v>
      </c>
      <c r="D62" s="1" t="s">
        <v>113</v>
      </c>
      <c r="E62" s="1" t="s">
        <v>40</v>
      </c>
      <c r="F62" s="2">
        <f>VLOOKUP(A62,'[1]FY2014 Complete'!$G$3:$W$10,17,FALSE)</f>
        <v>106385.22</v>
      </c>
    </row>
    <row r="63" spans="1:6" x14ac:dyDescent="0.25">
      <c r="A63" s="3" t="s">
        <v>103</v>
      </c>
      <c r="B63" s="6">
        <v>0</v>
      </c>
      <c r="C63" s="4">
        <v>41774</v>
      </c>
      <c r="D63" s="1" t="s">
        <v>113</v>
      </c>
      <c r="E63" s="1" t="s">
        <v>40</v>
      </c>
      <c r="F63" s="2">
        <f>VLOOKUP(A63,'[1]FY2014 Complete'!$G$3:$W$10,17,FALSE)</f>
        <v>104610.59</v>
      </c>
    </row>
    <row r="64" spans="1:6" x14ac:dyDescent="0.25">
      <c r="A64" s="3" t="s">
        <v>104</v>
      </c>
      <c r="B64" s="6">
        <v>0</v>
      </c>
      <c r="C64" s="4">
        <v>41698</v>
      </c>
      <c r="D64" s="1" t="s">
        <v>113</v>
      </c>
      <c r="E64" s="1" t="s">
        <v>40</v>
      </c>
      <c r="F64" s="2">
        <f>VLOOKUP(A64,'[1]FY2014 Complete'!$G$3:$W$10,17,FALSE)</f>
        <v>90228.1</v>
      </c>
    </row>
    <row r="65" spans="1:6" x14ac:dyDescent="0.25">
      <c r="A65" s="3" t="s">
        <v>105</v>
      </c>
      <c r="B65" s="6">
        <v>0</v>
      </c>
      <c r="C65" s="4">
        <v>41728</v>
      </c>
      <c r="D65" s="1" t="s">
        <v>113</v>
      </c>
      <c r="E65" s="1" t="s">
        <v>40</v>
      </c>
      <c r="F65" s="2">
        <f>VLOOKUP(A65,'[1]FY2014 Complete'!$G$3:$W$10,17,FALSE)</f>
        <v>70054.75</v>
      </c>
    </row>
    <row r="66" spans="1:6" x14ac:dyDescent="0.25">
      <c r="A66" s="3" t="s">
        <v>106</v>
      </c>
      <c r="B66" s="6">
        <v>0</v>
      </c>
      <c r="C66" s="4">
        <v>41759</v>
      </c>
      <c r="D66" s="1" t="s">
        <v>113</v>
      </c>
      <c r="E66" s="1" t="s">
        <v>40</v>
      </c>
      <c r="F66" s="2">
        <f>VLOOKUP(A66,'[1]FY2014 Complete'!$G$3:$W$10,17,FALSE)</f>
        <v>38069.42</v>
      </c>
    </row>
    <row r="67" spans="1:6" x14ac:dyDescent="0.25">
      <c r="A67" s="3" t="s">
        <v>107</v>
      </c>
      <c r="B67" s="6">
        <v>0</v>
      </c>
      <c r="C67" s="4">
        <v>41789</v>
      </c>
      <c r="D67" s="1" t="s">
        <v>113</v>
      </c>
      <c r="E67" s="1" t="s">
        <v>40</v>
      </c>
      <c r="F67" s="2">
        <f>VLOOKUP(A67,'[1]FY2014 Complete'!$G$3:$W$10,17,FALSE)</f>
        <v>107778.96</v>
      </c>
    </row>
    <row r="68" spans="1:6" x14ac:dyDescent="0.25">
      <c r="A68" s="3" t="s">
        <v>108</v>
      </c>
      <c r="B68" s="6">
        <v>0</v>
      </c>
      <c r="C68" s="4">
        <v>41713</v>
      </c>
      <c r="D68" s="1" t="s">
        <v>113</v>
      </c>
      <c r="E68" s="1" t="s">
        <v>40</v>
      </c>
      <c r="F68" s="2">
        <f>VLOOKUP(A68,'[1]FY2014 Complete'!$G$3:$W$10,17,FALSE)</f>
        <v>139106.85999999999</v>
      </c>
    </row>
    <row r="69" spans="1:6" x14ac:dyDescent="0.25">
      <c r="A69" s="3" t="s">
        <v>109</v>
      </c>
      <c r="B69" s="6">
        <v>0</v>
      </c>
      <c r="C69" s="4">
        <v>41805</v>
      </c>
      <c r="D69" s="1" t="s">
        <v>113</v>
      </c>
      <c r="E69" s="1" t="s">
        <v>40</v>
      </c>
      <c r="F69" s="2">
        <f>VLOOKUP(A69,'[1]FY2014 Complete'!$G$3:$W$10,17,FALSE)</f>
        <v>88219.98</v>
      </c>
    </row>
    <row r="70" spans="1:6" x14ac:dyDescent="0.25">
      <c r="A70" s="3" t="s">
        <v>110</v>
      </c>
      <c r="B70" s="6">
        <v>0</v>
      </c>
      <c r="C70" s="4">
        <v>41579</v>
      </c>
      <c r="D70" s="1" t="s">
        <v>114</v>
      </c>
      <c r="E70" s="1" t="s">
        <v>42</v>
      </c>
      <c r="F70" s="2"/>
    </row>
    <row r="71" spans="1:6" x14ac:dyDescent="0.25">
      <c r="A71" s="3" t="s">
        <v>111</v>
      </c>
      <c r="B71" s="6">
        <v>500</v>
      </c>
      <c r="C71" s="4">
        <v>41805</v>
      </c>
      <c r="D71" s="1" t="s">
        <v>7</v>
      </c>
      <c r="E71" s="1" t="s">
        <v>40</v>
      </c>
      <c r="F71" s="2">
        <v>722866</v>
      </c>
    </row>
    <row r="72" spans="1:6" x14ac:dyDescent="0.25">
      <c r="A72" s="3" t="s">
        <v>112</v>
      </c>
      <c r="B72" s="6">
        <v>500</v>
      </c>
      <c r="C72" s="4">
        <v>41654</v>
      </c>
      <c r="D72" s="1" t="s">
        <v>7</v>
      </c>
      <c r="E72" s="1" t="s">
        <v>8</v>
      </c>
      <c r="F72" s="2">
        <v>312092.71000000002</v>
      </c>
    </row>
    <row r="73" spans="1:6" x14ac:dyDescent="0.25">
      <c r="A73" s="7" t="s">
        <v>118</v>
      </c>
      <c r="B73" s="1">
        <v>169</v>
      </c>
      <c r="C73" s="1" t="s">
        <v>120</v>
      </c>
      <c r="D73" s="8" t="s">
        <v>118</v>
      </c>
      <c r="E73" s="8" t="s">
        <v>119</v>
      </c>
      <c r="F73" s="9">
        <v>25688</v>
      </c>
    </row>
    <row r="74" spans="1:6" x14ac:dyDescent="0.25">
      <c r="A74" s="1" t="s">
        <v>118</v>
      </c>
      <c r="B74" s="1">
        <v>106</v>
      </c>
      <c r="C74" s="1" t="s">
        <v>121</v>
      </c>
      <c r="D74" s="1" t="s">
        <v>118</v>
      </c>
      <c r="E74" s="1" t="s">
        <v>119</v>
      </c>
      <c r="F74" s="9">
        <v>16112</v>
      </c>
    </row>
    <row r="75" spans="1:6" x14ac:dyDescent="0.25">
      <c r="A75" s="1" t="s">
        <v>122</v>
      </c>
      <c r="B75" s="1"/>
      <c r="C75" s="4">
        <v>41883</v>
      </c>
      <c r="D75" s="1" t="s">
        <v>113</v>
      </c>
      <c r="E75" s="1" t="s">
        <v>40</v>
      </c>
      <c r="F75" s="9">
        <f>VLOOKUP(A75,'[1]FY2015 Complete'!$G$3:$Y$15,19,FALSE)</f>
        <v>101465.42</v>
      </c>
    </row>
    <row r="76" spans="1:6" x14ac:dyDescent="0.25">
      <c r="A76" s="1" t="s">
        <v>123</v>
      </c>
      <c r="B76" s="1"/>
      <c r="C76" s="4">
        <v>41883</v>
      </c>
      <c r="D76" s="1" t="s">
        <v>113</v>
      </c>
      <c r="E76" s="1" t="s">
        <v>40</v>
      </c>
      <c r="F76" s="9">
        <f>VLOOKUP(A76,'[1]FY2015 Complete'!$G$3:$Y$15,19,FALSE)</f>
        <v>39863.24</v>
      </c>
    </row>
    <row r="77" spans="1:6" x14ac:dyDescent="0.25">
      <c r="A77" s="1" t="s">
        <v>124</v>
      </c>
      <c r="B77" s="1"/>
      <c r="C77" s="4">
        <v>41821</v>
      </c>
      <c r="D77" s="1" t="s">
        <v>113</v>
      </c>
      <c r="E77" s="1" t="s">
        <v>40</v>
      </c>
      <c r="F77" s="9">
        <f>VLOOKUP(A77,'[1]FY2015 Complete'!$G$3:$Y$15,19,FALSE)</f>
        <v>25496.1</v>
      </c>
    </row>
    <row r="78" spans="1:6" x14ac:dyDescent="0.25">
      <c r="A78" s="1" t="s">
        <v>125</v>
      </c>
      <c r="B78" s="1"/>
      <c r="C78" s="4">
        <v>41877</v>
      </c>
      <c r="D78" s="1" t="s">
        <v>113</v>
      </c>
      <c r="E78" s="1" t="s">
        <v>40</v>
      </c>
      <c r="F78" s="9">
        <f>VLOOKUP(A78,'[1]FY2015 Complete'!$G$3:$Y$15,19,FALSE)</f>
        <v>25496.1</v>
      </c>
    </row>
    <row r="79" spans="1:6" x14ac:dyDescent="0.25">
      <c r="A79" s="1" t="s">
        <v>126</v>
      </c>
      <c r="B79" s="1"/>
      <c r="C79" s="4">
        <v>41910</v>
      </c>
      <c r="D79" s="1" t="s">
        <v>113</v>
      </c>
      <c r="E79" s="1" t="s">
        <v>40</v>
      </c>
      <c r="F79" s="9">
        <f>VLOOKUP(A79,'[1]FY2015 Complete'!$G$3:$Y$15,19,FALSE)</f>
        <v>25496.11</v>
      </c>
    </row>
    <row r="80" spans="1:6" x14ac:dyDescent="0.25">
      <c r="A80" s="1" t="s">
        <v>127</v>
      </c>
      <c r="B80" s="1"/>
      <c r="C80" s="4">
        <v>41850</v>
      </c>
      <c r="D80" s="1" t="s">
        <v>113</v>
      </c>
      <c r="E80" s="1" t="s">
        <v>40</v>
      </c>
      <c r="F80" s="9">
        <f>VLOOKUP(A80,'[1]FY2015 Complete'!$G$3:$Y$15,19,FALSE)</f>
        <v>54391.839999999997</v>
      </c>
    </row>
    <row r="81" spans="1:6" x14ac:dyDescent="0.25">
      <c r="A81" s="1" t="s">
        <v>128</v>
      </c>
      <c r="B81" s="1"/>
      <c r="C81" s="4">
        <v>42156</v>
      </c>
      <c r="D81" s="1" t="s">
        <v>113</v>
      </c>
      <c r="E81" s="1" t="s">
        <v>40</v>
      </c>
      <c r="F81" s="9">
        <f>VLOOKUP(A81,'[1]FY2015 Complete'!$G$3:$Y$15,19,FALSE)</f>
        <v>66155</v>
      </c>
    </row>
    <row r="82" spans="1:6" x14ac:dyDescent="0.25">
      <c r="A82" s="1" t="s">
        <v>129</v>
      </c>
      <c r="B82" s="1"/>
      <c r="C82" s="4">
        <v>41976</v>
      </c>
      <c r="D82" s="1" t="s">
        <v>113</v>
      </c>
      <c r="E82" s="1" t="s">
        <v>8</v>
      </c>
      <c r="F82" s="9">
        <f>VLOOKUP(A82,'[1]FY2015 Complete'!$G$3:$Y$15,19,FALSE)</f>
        <v>287566.78999999998</v>
      </c>
    </row>
    <row r="83" spans="1:6" x14ac:dyDescent="0.25">
      <c r="A83" s="1" t="s">
        <v>130</v>
      </c>
      <c r="B83" s="1"/>
      <c r="C83" s="4">
        <v>42049</v>
      </c>
      <c r="D83" s="1" t="s">
        <v>113</v>
      </c>
      <c r="E83" s="1" t="s">
        <v>4</v>
      </c>
      <c r="F83" s="9">
        <f>VLOOKUP(A83,'[1]FY2015 Complete'!$G$3:$Y$15,19,FALSE)</f>
        <v>86392.07</v>
      </c>
    </row>
    <row r="84" spans="1:6" x14ac:dyDescent="0.25">
      <c r="A84" s="1" t="s">
        <v>131</v>
      </c>
      <c r="B84" s="1"/>
      <c r="C84" s="4">
        <v>42156</v>
      </c>
      <c r="D84" s="1" t="s">
        <v>7</v>
      </c>
      <c r="E84" s="1" t="s">
        <v>8</v>
      </c>
      <c r="F84" s="9">
        <f>VLOOKUP(A84,'[1]FY2015 Complete'!$G$3:$Y$15,19,FALSE)</f>
        <v>204826.32</v>
      </c>
    </row>
    <row r="85" spans="1:6" x14ac:dyDescent="0.25">
      <c r="A85" s="1" t="s">
        <v>132</v>
      </c>
      <c r="B85" s="1"/>
      <c r="C85" s="4">
        <v>42060</v>
      </c>
      <c r="D85" s="1" t="s">
        <v>113</v>
      </c>
      <c r="E85" s="1" t="s">
        <v>8</v>
      </c>
      <c r="F85" s="9">
        <f>VLOOKUP(A85,'[1]FY2015 Complete'!$G$3:$Y$15,19,FALSE)</f>
        <v>42759.49</v>
      </c>
    </row>
    <row r="86" spans="1:6" x14ac:dyDescent="0.25">
      <c r="A86" s="1" t="s">
        <v>133</v>
      </c>
      <c r="B86" s="1"/>
      <c r="C86" s="4">
        <v>42156</v>
      </c>
      <c r="D86" s="1" t="s">
        <v>113</v>
      </c>
      <c r="E86" s="1" t="s">
        <v>40</v>
      </c>
      <c r="F86" s="9">
        <f>VLOOKUP(A86,'[1]FY2015 Complete'!$G$3:$Y$15,19,FALSE)</f>
        <v>22701.82</v>
      </c>
    </row>
    <row r="87" spans="1:6" x14ac:dyDescent="0.25">
      <c r="A87" s="1" t="s">
        <v>134</v>
      </c>
      <c r="B87" s="1"/>
      <c r="C87" s="4">
        <v>42040</v>
      </c>
      <c r="D87" s="1" t="s">
        <v>113</v>
      </c>
      <c r="E87" s="1" t="s">
        <v>4</v>
      </c>
      <c r="F87" s="9">
        <f>VLOOKUP(A87,'[1]FY2015 Complete'!$G$3:$Y$15,19,FALSE)</f>
        <v>107885.16</v>
      </c>
    </row>
    <row r="88" spans="1:6" x14ac:dyDescent="0.25">
      <c r="A88" s="1" t="s">
        <v>135</v>
      </c>
      <c r="B88" s="1">
        <v>200</v>
      </c>
      <c r="C88" s="4">
        <v>41852</v>
      </c>
      <c r="D88" s="1" t="s">
        <v>7</v>
      </c>
      <c r="E88" s="1" t="s">
        <v>138</v>
      </c>
      <c r="F88" s="9">
        <f>VLOOKUP(A88,'[1]FY2015 Complete'!$B$27:$Y$29,24,FALSE)</f>
        <v>93417.17</v>
      </c>
    </row>
    <row r="89" spans="1:6" x14ac:dyDescent="0.25">
      <c r="A89" s="1" t="s">
        <v>136</v>
      </c>
      <c r="B89" s="3">
        <v>500</v>
      </c>
      <c r="C89" s="4">
        <v>42019</v>
      </c>
      <c r="D89" s="1" t="s">
        <v>7</v>
      </c>
      <c r="E89" s="1" t="s">
        <v>90</v>
      </c>
      <c r="F89" s="9">
        <f>VLOOKUP(A89,'[1]FY2015 Complete'!$B$27:$Y$29,24,FALSE)</f>
        <v>99770.37</v>
      </c>
    </row>
    <row r="90" spans="1:6" x14ac:dyDescent="0.25">
      <c r="A90" s="1" t="s">
        <v>137</v>
      </c>
      <c r="B90" s="1">
        <v>334</v>
      </c>
      <c r="C90" s="4">
        <v>42095</v>
      </c>
      <c r="D90" s="1" t="s">
        <v>7</v>
      </c>
      <c r="E90" s="1" t="s">
        <v>4</v>
      </c>
      <c r="F90" s="9">
        <f>VLOOKUP(A90,'[1]FY2015 Complete'!$B$27:$Y$99,24,FALSE)</f>
        <v>1270560.21</v>
      </c>
    </row>
    <row r="91" spans="1:6" x14ac:dyDescent="0.25">
      <c r="A91" s="1" t="s">
        <v>139</v>
      </c>
      <c r="B91" s="1">
        <v>225</v>
      </c>
      <c r="C91" s="4">
        <v>41944</v>
      </c>
      <c r="D91" s="1" t="s">
        <v>7</v>
      </c>
      <c r="E91" s="1" t="s">
        <v>40</v>
      </c>
      <c r="F91" s="9">
        <f>VLOOKUP(A91,'[1]FY2015 Complete'!$B$27:$Y$99,24,FALSE)</f>
        <v>300492.92</v>
      </c>
    </row>
    <row r="92" spans="1:6" x14ac:dyDescent="0.25">
      <c r="A92" s="1" t="s">
        <v>140</v>
      </c>
      <c r="B92" s="1">
        <v>220</v>
      </c>
      <c r="C92" s="4">
        <v>42048</v>
      </c>
      <c r="D92" s="1" t="s">
        <v>7</v>
      </c>
      <c r="E92" s="1" t="s">
        <v>8</v>
      </c>
      <c r="F92" s="9">
        <f>VLOOKUP(A92,'[1]FY2015 Complete'!$B$27:$Y$99,24,FALSE)</f>
        <v>454977.58</v>
      </c>
    </row>
    <row r="93" spans="1:6" x14ac:dyDescent="0.25">
      <c r="A93" s="1" t="s">
        <v>141</v>
      </c>
      <c r="B93" s="1">
        <v>300</v>
      </c>
      <c r="C93" s="4">
        <v>42003</v>
      </c>
      <c r="D93" s="1" t="s">
        <v>7</v>
      </c>
      <c r="E93" s="1" t="s">
        <v>8</v>
      </c>
      <c r="F93" s="9">
        <f>VLOOKUP(A93,'[1]FY2015 Complete'!$B$27:$Y$99,24,FALSE)</f>
        <v>357713.12</v>
      </c>
    </row>
    <row r="94" spans="1:6" x14ac:dyDescent="0.25">
      <c r="A94" s="1" t="s">
        <v>142</v>
      </c>
      <c r="B94" s="1">
        <v>350</v>
      </c>
      <c r="C94" s="4">
        <v>41995</v>
      </c>
      <c r="D94" s="1" t="s">
        <v>7</v>
      </c>
      <c r="E94" s="1" t="s">
        <v>8</v>
      </c>
      <c r="F94" s="9">
        <f>VLOOKUP(A94,'[1]FY2015 Complete'!$B$27:$Y$99,24,FALSE)</f>
        <v>98268.24</v>
      </c>
    </row>
    <row r="95" spans="1:6" x14ac:dyDescent="0.25">
      <c r="A95" s="1" t="s">
        <v>1</v>
      </c>
      <c r="B95" s="1">
        <v>500</v>
      </c>
      <c r="C95" s="4">
        <v>42034</v>
      </c>
      <c r="D95" s="1" t="s">
        <v>3</v>
      </c>
      <c r="E95" s="1" t="s">
        <v>4</v>
      </c>
      <c r="F95" s="9">
        <f>VLOOKUP(A95,'[1]FY2015 Complete'!$B$27:$Y$99,24,FALSE)</f>
        <v>0</v>
      </c>
    </row>
    <row r="96" spans="1:6" x14ac:dyDescent="0.25">
      <c r="A96" s="1" t="s">
        <v>143</v>
      </c>
      <c r="B96" s="1">
        <v>440</v>
      </c>
      <c r="C96" s="4">
        <v>42156</v>
      </c>
      <c r="D96" s="1" t="s">
        <v>3</v>
      </c>
      <c r="E96" s="1" t="s">
        <v>8</v>
      </c>
      <c r="F96" s="9">
        <f>VLOOKUP(A96,'[1]FY2015 Complete'!$B$27:$Y$99,24,FALSE)</f>
        <v>318000</v>
      </c>
    </row>
    <row r="97" spans="1:6" x14ac:dyDescent="0.25">
      <c r="A97" s="1" t="s">
        <v>22</v>
      </c>
      <c r="B97" s="1">
        <v>300</v>
      </c>
      <c r="C97" s="4">
        <v>42064</v>
      </c>
      <c r="D97" s="1" t="s">
        <v>3</v>
      </c>
      <c r="E97" s="1" t="s">
        <v>4</v>
      </c>
      <c r="F97" s="9">
        <f>VLOOKUP(A97,'[1]FY2015 Complete'!$B$27:$Y$99,24,FALSE)</f>
        <v>0</v>
      </c>
    </row>
    <row r="98" spans="1:6" x14ac:dyDescent="0.25">
      <c r="A98" s="1" t="s">
        <v>144</v>
      </c>
      <c r="B98" s="1">
        <v>415</v>
      </c>
      <c r="C98" s="4">
        <v>41821</v>
      </c>
      <c r="D98" s="1" t="s">
        <v>3</v>
      </c>
      <c r="E98" s="1" t="s">
        <v>18</v>
      </c>
      <c r="F98" s="9">
        <f>VLOOKUP(A98,'[1]FY2015 Complete'!$B$27:$Y$99,24,FALSE)</f>
        <v>0</v>
      </c>
    </row>
    <row r="99" spans="1:6" x14ac:dyDescent="0.25">
      <c r="A99" s="1" t="s">
        <v>145</v>
      </c>
      <c r="B99" s="1">
        <v>960</v>
      </c>
      <c r="C99" s="4">
        <v>42156</v>
      </c>
      <c r="D99" s="1" t="s">
        <v>3</v>
      </c>
      <c r="E99" s="1" t="s">
        <v>18</v>
      </c>
      <c r="F99" s="9">
        <f>VLOOKUP(A99,'[1]FY2015 Complete'!$B$27:$Y$99,24,FALSE)</f>
        <v>0</v>
      </c>
    </row>
    <row r="100" spans="1:6" x14ac:dyDescent="0.25">
      <c r="A100" s="1" t="s">
        <v>146</v>
      </c>
      <c r="B100" s="1">
        <v>125</v>
      </c>
      <c r="C100" s="4">
        <v>41821</v>
      </c>
      <c r="D100" s="1" t="s">
        <v>3</v>
      </c>
      <c r="E100" s="1" t="s">
        <v>18</v>
      </c>
      <c r="F100" s="9">
        <f>VLOOKUP(A100,'[1]FY2015 Complete'!$B$27:$Y$99,24,FALSE)</f>
        <v>0</v>
      </c>
    </row>
    <row r="101" spans="1:6" x14ac:dyDescent="0.25">
      <c r="F101" s="10">
        <f>SUM(F3:F100)</f>
        <v>28167928.426600005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2015-02-12T14:15:37Z</dcterms:created>
  <dc:creator>Administrator</dc:creator>
  <lastModifiedBy>jmarkusic</lastModifiedBy>
  <dcterms:modified xsi:type="dcterms:W3CDTF">2016-02-09T23:24:51Z</dcterms:modified>
</coreProperties>
</file>